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75" activeTab="8"/>
  </bookViews>
  <sheets>
    <sheet name="EP3-DP2-DP1-EP1-EA4" sheetId="29" r:id="rId1"/>
    <sheet name="IJ5" sheetId="30" r:id="rId2"/>
    <sheet name="IJ5 2004-2005-2006" sheetId="37" r:id="rId3"/>
    <sheet name="IA4" sheetId="31" r:id="rId4"/>
    <sheet name="DJ4" sheetId="38" r:id="rId5"/>
    <sheet name="IP3-DP3-EP2-EJ4" sheetId="33" r:id="rId6"/>
    <sheet name="IP1" sheetId="34" r:id="rId7"/>
    <sheet name="IP2" sheetId="23" r:id="rId8"/>
    <sheet name="IJ4" sheetId="35" r:id="rId9"/>
  </sheets>
  <definedNames>
    <definedName name="_xlnm.Print_Area" localSheetId="0">'EP3-DP2-DP1-EP1-EA4'!$A$1:$AE$54</definedName>
    <definedName name="_xlnm.Print_Area" localSheetId="3">'IA4'!$A$1:$AF$32</definedName>
    <definedName name="_xlnm.Print_Area" localSheetId="8">'IJ4'!$A$1:$AO$42</definedName>
    <definedName name="_xlnm.Print_Area" localSheetId="1">'IJ5'!$A$1:$AH$43</definedName>
    <definedName name="_xlnm.Print_Area" localSheetId="6">'IP1'!$A$1:$AG$17</definedName>
    <definedName name="_xlnm.Print_Area" localSheetId="7">'IP2'!$A$1:$AB$35</definedName>
    <definedName name="_xlnm.Print_Area" localSheetId="5">'IP3-DP3-EP2-EJ4'!$A$1:$AF$51</definedName>
  </definedNames>
  <calcPr calcId="152511"/>
</workbook>
</file>

<file path=xl/calcChain.xml><?xml version="1.0" encoding="utf-8"?>
<calcChain xmlns="http://schemas.openxmlformats.org/spreadsheetml/2006/main">
  <c r="AL10" i="3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L9"/>
  <c r="AH9"/>
  <c r="AE9"/>
  <c r="AA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9"/>
  <c r="M9"/>
  <c r="J9"/>
  <c r="F9"/>
  <c r="S41" l="1"/>
  <c r="AN40"/>
  <c r="S40"/>
  <c r="AN39"/>
  <c r="S39"/>
  <c r="S38"/>
  <c r="S37"/>
  <c r="AN36"/>
  <c r="AN35"/>
  <c r="S35"/>
  <c r="AN33"/>
  <c r="S33"/>
  <c r="S32"/>
  <c r="AN31"/>
  <c r="AN30"/>
  <c r="S29"/>
  <c r="AN27"/>
  <c r="S27"/>
  <c r="AN26"/>
  <c r="S26"/>
  <c r="AN25"/>
  <c r="S25"/>
  <c r="AN24"/>
  <c r="S24"/>
  <c r="AN23"/>
  <c r="S23"/>
  <c r="AN22"/>
  <c r="S21"/>
  <c r="AN20"/>
  <c r="S20"/>
  <c r="AN19"/>
  <c r="S19"/>
  <c r="AN18"/>
  <c r="AN17"/>
  <c r="S17"/>
  <c r="AN16"/>
  <c r="S16"/>
  <c r="AN15"/>
  <c r="S15"/>
  <c r="AN14"/>
  <c r="S14"/>
  <c r="AN13"/>
  <c r="S13"/>
  <c r="AN11"/>
  <c r="S11"/>
  <c r="AN10"/>
  <c r="S10"/>
  <c r="AN9"/>
  <c r="S9"/>
  <c r="AN8"/>
  <c r="S8"/>
  <c r="AA33" i="23"/>
  <c r="Z33"/>
  <c r="P33"/>
  <c r="AA32"/>
  <c r="Z32"/>
  <c r="X32"/>
  <c r="T32"/>
  <c r="P32"/>
  <c r="N32"/>
  <c r="J32"/>
  <c r="G32"/>
  <c r="AA31"/>
  <c r="Z31"/>
  <c r="X31"/>
  <c r="T31"/>
  <c r="P31"/>
  <c r="N31"/>
  <c r="J31"/>
  <c r="G31"/>
  <c r="AA30"/>
  <c r="Z30"/>
  <c r="X30"/>
  <c r="T30"/>
  <c r="P30"/>
  <c r="N30"/>
  <c r="J30"/>
  <c r="G30"/>
  <c r="AA29"/>
  <c r="Z29"/>
  <c r="X29"/>
  <c r="T29"/>
  <c r="P29"/>
  <c r="N29"/>
  <c r="J29"/>
  <c r="G29"/>
  <c r="AA28"/>
  <c r="X28"/>
  <c r="T28"/>
  <c r="P28"/>
  <c r="N28"/>
  <c r="J28"/>
  <c r="G28"/>
  <c r="AA27"/>
  <c r="Z27"/>
  <c r="X27"/>
  <c r="T27"/>
  <c r="P27"/>
  <c r="N27"/>
  <c r="J27"/>
  <c r="G27"/>
  <c r="AA26"/>
  <c r="Z26"/>
  <c r="X26"/>
  <c r="T26"/>
  <c r="P26"/>
  <c r="N26"/>
  <c r="J26"/>
  <c r="G26"/>
  <c r="AA25"/>
  <c r="Z25"/>
  <c r="X25"/>
  <c r="T25"/>
  <c r="N25"/>
  <c r="J25"/>
  <c r="G25"/>
  <c r="AA24"/>
  <c r="Z24"/>
  <c r="X24"/>
  <c r="T24"/>
  <c r="P24"/>
  <c r="N24"/>
  <c r="J24"/>
  <c r="G24"/>
  <c r="AA23"/>
  <c r="Z23"/>
  <c r="X23"/>
  <c r="T23"/>
  <c r="N23"/>
  <c r="J23"/>
  <c r="G23"/>
  <c r="AA22"/>
  <c r="Z22"/>
  <c r="X22"/>
  <c r="T22"/>
  <c r="N22"/>
  <c r="J22"/>
  <c r="G22"/>
  <c r="AA21"/>
  <c r="X21"/>
  <c r="T21"/>
  <c r="P21"/>
  <c r="N21"/>
  <c r="J21"/>
  <c r="G21"/>
  <c r="AA20"/>
  <c r="Z20"/>
  <c r="X20"/>
  <c r="T20"/>
  <c r="N20"/>
  <c r="J20"/>
  <c r="G20"/>
  <c r="AA19"/>
  <c r="Z19"/>
  <c r="X19"/>
  <c r="T19"/>
  <c r="P19"/>
  <c r="N19"/>
  <c r="J19"/>
  <c r="G19"/>
  <c r="AA18"/>
  <c r="Z18"/>
  <c r="X18"/>
  <c r="T18"/>
  <c r="P18"/>
  <c r="N18"/>
  <c r="J18"/>
  <c r="G18"/>
  <c r="AA17"/>
  <c r="X17"/>
  <c r="T17"/>
  <c r="P17"/>
  <c r="N17"/>
  <c r="J17"/>
  <c r="G17"/>
  <c r="AA16"/>
  <c r="Z16"/>
  <c r="X16"/>
  <c r="T16"/>
  <c r="P16"/>
  <c r="N16"/>
  <c r="J16"/>
  <c r="G16"/>
  <c r="AA15"/>
  <c r="Z15"/>
  <c r="X15"/>
  <c r="T15"/>
  <c r="P15"/>
  <c r="N15"/>
  <c r="J15"/>
  <c r="G15"/>
  <c r="AA14"/>
  <c r="X14"/>
  <c r="T14"/>
  <c r="P14"/>
  <c r="N14"/>
  <c r="J14"/>
  <c r="G14"/>
  <c r="AA13"/>
  <c r="Z13"/>
  <c r="X13"/>
  <c r="T13"/>
  <c r="P13"/>
  <c r="N13"/>
  <c r="J13"/>
  <c r="G13"/>
  <c r="AA12"/>
  <c r="Z12"/>
  <c r="X12"/>
  <c r="T12"/>
  <c r="N12"/>
  <c r="J12"/>
  <c r="G12"/>
  <c r="AA11"/>
  <c r="Z11"/>
  <c r="X11"/>
  <c r="T11"/>
  <c r="P11"/>
  <c r="N11"/>
  <c r="J11"/>
  <c r="G11"/>
  <c r="AA10"/>
  <c r="Z10"/>
  <c r="X10"/>
  <c r="T10"/>
  <c r="P10"/>
  <c r="N10"/>
  <c r="J10"/>
  <c r="G10"/>
  <c r="Z9"/>
  <c r="P9"/>
  <c r="AF17" i="34"/>
  <c r="AE17"/>
  <c r="AC17"/>
  <c r="Y17"/>
  <c r="V17"/>
  <c r="R17"/>
  <c r="P17"/>
  <c r="L17"/>
  <c r="I17"/>
  <c r="F17"/>
  <c r="AF16"/>
  <c r="AE16"/>
  <c r="AC16"/>
  <c r="Y16"/>
  <c r="V16"/>
  <c r="R16"/>
  <c r="P16"/>
  <c r="L16"/>
  <c r="I16"/>
  <c r="F16"/>
  <c r="AF15"/>
  <c r="AE15"/>
  <c r="AC15"/>
  <c r="Y15"/>
  <c r="V15"/>
  <c r="R15"/>
  <c r="P15"/>
  <c r="L15"/>
  <c r="I15"/>
  <c r="F15"/>
  <c r="AF14"/>
  <c r="AE14"/>
  <c r="AC14"/>
  <c r="Y14"/>
  <c r="V14"/>
  <c r="R14"/>
  <c r="P14"/>
  <c r="L14"/>
  <c r="I14"/>
  <c r="F14"/>
  <c r="AF13"/>
  <c r="AE13"/>
  <c r="AC13"/>
  <c r="Y13"/>
  <c r="V13"/>
  <c r="R13"/>
  <c r="P13"/>
  <c r="L13"/>
  <c r="I13"/>
  <c r="F13"/>
  <c r="AF12"/>
  <c r="AC12"/>
  <c r="Y12"/>
  <c r="V12"/>
  <c r="R12"/>
  <c r="P12"/>
  <c r="L12"/>
  <c r="I12"/>
  <c r="F12"/>
  <c r="AF11"/>
  <c r="AE11"/>
  <c r="AC11"/>
  <c r="Y11"/>
  <c r="V11"/>
  <c r="R11"/>
  <c r="P11"/>
  <c r="L11"/>
  <c r="I11"/>
  <c r="F11"/>
  <c r="AF10"/>
  <c r="AE10"/>
  <c r="AC10"/>
  <c r="Y10"/>
  <c r="V10"/>
  <c r="R10"/>
  <c r="P10"/>
  <c r="L10"/>
  <c r="I10"/>
  <c r="F10"/>
  <c r="AF9"/>
  <c r="AE9"/>
  <c r="R9"/>
  <c r="L62" i="33"/>
  <c r="J62"/>
  <c r="F62"/>
  <c r="L61"/>
  <c r="J61"/>
  <c r="F61"/>
  <c r="J60"/>
  <c r="F60"/>
  <c r="L59"/>
  <c r="J59"/>
  <c r="F59"/>
  <c r="J58"/>
  <c r="F58"/>
  <c r="L57"/>
  <c r="J57"/>
  <c r="F57"/>
  <c r="J56"/>
  <c r="F56"/>
  <c r="L55"/>
  <c r="J55"/>
  <c r="F55"/>
  <c r="L54"/>
  <c r="J54"/>
  <c r="F54"/>
  <c r="L53"/>
  <c r="AE50"/>
  <c r="AC50"/>
  <c r="Y50"/>
  <c r="V50"/>
  <c r="S50"/>
  <c r="AE49"/>
  <c r="AC49"/>
  <c r="Y49"/>
  <c r="V49"/>
  <c r="S49"/>
  <c r="AE48"/>
  <c r="AC48"/>
  <c r="Y48"/>
  <c r="V48"/>
  <c r="S48"/>
  <c r="AE47"/>
  <c r="AC47"/>
  <c r="Y47"/>
  <c r="V47"/>
  <c r="S47"/>
  <c r="L47"/>
  <c r="AE46"/>
  <c r="AC46"/>
  <c r="Y46"/>
  <c r="V46"/>
  <c r="S46"/>
  <c r="L46"/>
  <c r="J46"/>
  <c r="F46"/>
  <c r="AE45"/>
  <c r="AC45"/>
  <c r="Y45"/>
  <c r="V45"/>
  <c r="S45"/>
  <c r="L45"/>
  <c r="J45"/>
  <c r="F45"/>
  <c r="AE44"/>
  <c r="AC44"/>
  <c r="Y44"/>
  <c r="V44"/>
  <c r="S44"/>
  <c r="L44"/>
  <c r="J44"/>
  <c r="F44"/>
  <c r="AE43"/>
  <c r="AC43"/>
  <c r="Y43"/>
  <c r="V43"/>
  <c r="S43"/>
  <c r="L43"/>
  <c r="J43"/>
  <c r="F43"/>
  <c r="AE42"/>
  <c r="AC42"/>
  <c r="Y42"/>
  <c r="V42"/>
  <c r="S42"/>
  <c r="L42"/>
  <c r="J42"/>
  <c r="F42"/>
  <c r="AE41"/>
  <c r="AC41"/>
  <c r="Y41"/>
  <c r="V41"/>
  <c r="S41"/>
  <c r="L41"/>
  <c r="AE40"/>
  <c r="AC40"/>
  <c r="Y40"/>
  <c r="V40"/>
  <c r="S40"/>
  <c r="AE39"/>
  <c r="AC39"/>
  <c r="Y39"/>
  <c r="V39"/>
  <c r="S39"/>
  <c r="AE38"/>
  <c r="AC38"/>
  <c r="Y38"/>
  <c r="V38"/>
  <c r="S38"/>
  <c r="AE37"/>
  <c r="L35"/>
  <c r="L34"/>
  <c r="J34"/>
  <c r="F34"/>
  <c r="J33"/>
  <c r="F33"/>
  <c r="L32"/>
  <c r="J32"/>
  <c r="F32"/>
  <c r="L31"/>
  <c r="J31"/>
  <c r="F31"/>
  <c r="L30"/>
  <c r="J30"/>
  <c r="F30"/>
  <c r="L29"/>
  <c r="J29"/>
  <c r="F29"/>
  <c r="J28"/>
  <c r="F28"/>
  <c r="L27"/>
  <c r="J27"/>
  <c r="F27"/>
  <c r="L26"/>
  <c r="J26"/>
  <c r="F26"/>
  <c r="L25"/>
  <c r="J25"/>
  <c r="F25"/>
  <c r="L24"/>
  <c r="J24"/>
  <c r="F24"/>
  <c r="L23"/>
  <c r="J23"/>
  <c r="F23"/>
  <c r="L22"/>
  <c r="J22"/>
  <c r="F22"/>
  <c r="L21"/>
  <c r="J21"/>
  <c r="F21"/>
  <c r="L20"/>
  <c r="J20"/>
  <c r="F20"/>
  <c r="J19"/>
  <c r="F19"/>
  <c r="L18"/>
  <c r="J18"/>
  <c r="F18"/>
  <c r="J17"/>
  <c r="F17"/>
  <c r="L16"/>
  <c r="J16"/>
  <c r="F16"/>
  <c r="L15"/>
  <c r="J15"/>
  <c r="F15"/>
  <c r="L14"/>
  <c r="J14"/>
  <c r="F14"/>
  <c r="J13"/>
  <c r="F13"/>
  <c r="L12"/>
  <c r="J12"/>
  <c r="F12"/>
  <c r="L11"/>
  <c r="J11"/>
  <c r="F11"/>
  <c r="L10"/>
  <c r="R24" i="38"/>
  <c r="P24"/>
  <c r="L24"/>
  <c r="I24"/>
  <c r="E24"/>
  <c r="R23"/>
  <c r="P23"/>
  <c r="L23"/>
  <c r="I23"/>
  <c r="E23"/>
  <c r="R22"/>
  <c r="P22"/>
  <c r="L22"/>
  <c r="I22"/>
  <c r="E22"/>
  <c r="R21"/>
  <c r="L21"/>
  <c r="I21"/>
  <c r="E21"/>
  <c r="R20"/>
  <c r="P20"/>
  <c r="L20"/>
  <c r="I20"/>
  <c r="E20"/>
  <c r="R19"/>
  <c r="P19"/>
  <c r="L19"/>
  <c r="I19"/>
  <c r="E19"/>
  <c r="R18"/>
  <c r="P18"/>
  <c r="L18"/>
  <c r="I18"/>
  <c r="E18"/>
  <c r="P17"/>
  <c r="L17"/>
  <c r="I17"/>
  <c r="E17"/>
  <c r="R16"/>
  <c r="P16"/>
  <c r="L16"/>
  <c r="I16"/>
  <c r="E16"/>
  <c r="R15"/>
  <c r="P15"/>
  <c r="L15"/>
  <c r="I15"/>
  <c r="E15"/>
  <c r="P14"/>
  <c r="L14"/>
  <c r="I14"/>
  <c r="E14"/>
  <c r="P13"/>
  <c r="L13"/>
  <c r="I13"/>
  <c r="E13"/>
  <c r="R12"/>
  <c r="P12"/>
  <c r="L12"/>
  <c r="I12"/>
  <c r="E12"/>
  <c r="R11"/>
  <c r="P11"/>
  <c r="L11"/>
  <c r="I11"/>
  <c r="E11"/>
  <c r="P10"/>
  <c r="L10"/>
  <c r="I10"/>
  <c r="E10"/>
  <c r="P9"/>
  <c r="L9"/>
  <c r="I9"/>
  <c r="E9"/>
  <c r="R8"/>
  <c r="P8"/>
  <c r="L8"/>
  <c r="I8"/>
  <c r="E8"/>
  <c r="R7"/>
  <c r="P7"/>
  <c r="L7"/>
  <c r="I7"/>
  <c r="E7"/>
  <c r="R6"/>
  <c r="P6"/>
  <c r="L6"/>
  <c r="I6"/>
  <c r="E6"/>
  <c r="R5"/>
  <c r="P5"/>
  <c r="L5"/>
  <c r="I5"/>
  <c r="E5"/>
  <c r="AE24" i="31"/>
  <c r="AC24"/>
  <c r="Y24"/>
  <c r="V24"/>
  <c r="S24"/>
  <c r="AE23"/>
  <c r="AC23"/>
  <c r="Y23"/>
  <c r="V23"/>
  <c r="S23"/>
  <c r="AE22"/>
  <c r="AC22"/>
  <c r="Y22"/>
  <c r="V22"/>
  <c r="S22"/>
  <c r="AE21"/>
  <c r="AC21"/>
  <c r="Y21"/>
  <c r="V21"/>
  <c r="S21"/>
  <c r="AE20"/>
  <c r="AC20"/>
  <c r="Y20"/>
  <c r="V20"/>
  <c r="S20"/>
  <c r="AE19"/>
  <c r="AC19"/>
  <c r="Y19"/>
  <c r="V19"/>
  <c r="S19"/>
  <c r="AE18"/>
  <c r="AC18"/>
  <c r="Y18"/>
  <c r="V18"/>
  <c r="S18"/>
  <c r="AE17"/>
  <c r="AC17"/>
  <c r="Y17"/>
  <c r="V17"/>
  <c r="S17"/>
  <c r="AE16"/>
  <c r="AC16"/>
  <c r="Y16"/>
  <c r="V16"/>
  <c r="S16"/>
  <c r="AE15"/>
  <c r="AC15"/>
  <c r="Y15"/>
  <c r="V15"/>
  <c r="S15"/>
  <c r="AE14"/>
  <c r="AC14"/>
  <c r="Y14"/>
  <c r="V14"/>
  <c r="S14"/>
  <c r="AE13"/>
  <c r="AC13"/>
  <c r="Y13"/>
  <c r="V13"/>
  <c r="S13"/>
  <c r="AE12"/>
  <c r="AC12"/>
  <c r="Y12"/>
  <c r="V12"/>
  <c r="S12"/>
  <c r="AE11"/>
  <c r="R18" i="37"/>
  <c r="R17"/>
  <c r="P17"/>
  <c r="L17"/>
  <c r="I17"/>
  <c r="E17"/>
  <c r="P16"/>
  <c r="L16"/>
  <c r="I16"/>
  <c r="E16"/>
  <c r="R15"/>
  <c r="P15"/>
  <c r="L15"/>
  <c r="I15"/>
  <c r="E15"/>
  <c r="R14"/>
  <c r="P14"/>
  <c r="L14"/>
  <c r="I14"/>
  <c r="E14"/>
  <c r="R13"/>
  <c r="P13"/>
  <c r="L13"/>
  <c r="I13"/>
  <c r="E13"/>
  <c r="R12"/>
  <c r="P12"/>
  <c r="L12"/>
  <c r="I12"/>
  <c r="E12"/>
  <c r="R11"/>
  <c r="P11"/>
  <c r="L11"/>
  <c r="I11"/>
  <c r="E11"/>
  <c r="R10"/>
  <c r="P10"/>
  <c r="L10"/>
  <c r="I10"/>
  <c r="E10"/>
  <c r="R9"/>
  <c r="P9"/>
  <c r="L9"/>
  <c r="I9"/>
  <c r="E9"/>
  <c r="R8"/>
  <c r="P8"/>
  <c r="L8"/>
  <c r="I8"/>
  <c r="E8"/>
  <c r="R7"/>
  <c r="P7"/>
  <c r="L7"/>
  <c r="I7"/>
  <c r="E7"/>
  <c r="R6"/>
  <c r="P6"/>
  <c r="L6"/>
  <c r="I6"/>
  <c r="E6"/>
  <c r="R5"/>
  <c r="AG40" i="30"/>
  <c r="AG39"/>
  <c r="AG38"/>
  <c r="AE38"/>
  <c r="AA38"/>
  <c r="X38"/>
  <c r="U38"/>
  <c r="AG37"/>
  <c r="AE37"/>
  <c r="AA37"/>
  <c r="X37"/>
  <c r="U37"/>
  <c r="AG36"/>
  <c r="AE36"/>
  <c r="AA36"/>
  <c r="X36"/>
  <c r="U36"/>
  <c r="AG35"/>
  <c r="AE35"/>
  <c r="AA35"/>
  <c r="X35"/>
  <c r="U35"/>
  <c r="AG34"/>
  <c r="AE34"/>
  <c r="AA34"/>
  <c r="X34"/>
  <c r="U34"/>
  <c r="AG33"/>
  <c r="AE33"/>
  <c r="AA33"/>
  <c r="X33"/>
  <c r="U33"/>
  <c r="AG32"/>
  <c r="AE32"/>
  <c r="AA32"/>
  <c r="X32"/>
  <c r="U32"/>
  <c r="AG31"/>
  <c r="AE31"/>
  <c r="AA31"/>
  <c r="X31"/>
  <c r="U31"/>
  <c r="AG30"/>
  <c r="AE30"/>
  <c r="AA30"/>
  <c r="X30"/>
  <c r="U30"/>
  <c r="AG29"/>
  <c r="AE29"/>
  <c r="AA29"/>
  <c r="X29"/>
  <c r="U29"/>
  <c r="AG28"/>
  <c r="AE28"/>
  <c r="AA28"/>
  <c r="X28"/>
  <c r="U28"/>
  <c r="AG27"/>
  <c r="AE27"/>
  <c r="AA27"/>
  <c r="X27"/>
  <c r="U27"/>
  <c r="AG26"/>
  <c r="AE26"/>
  <c r="AA26"/>
  <c r="X26"/>
  <c r="U26"/>
  <c r="AG25"/>
  <c r="AE25"/>
  <c r="AA25"/>
  <c r="X25"/>
  <c r="U25"/>
  <c r="AG24"/>
  <c r="AE24"/>
  <c r="AA24"/>
  <c r="X24"/>
  <c r="U24"/>
  <c r="AG23"/>
  <c r="AE23"/>
  <c r="AA23"/>
  <c r="X23"/>
  <c r="U23"/>
  <c r="AG22"/>
  <c r="AE22"/>
  <c r="AA22"/>
  <c r="X22"/>
  <c r="U22"/>
  <c r="O22"/>
  <c r="F22"/>
  <c r="AG21"/>
  <c r="AE21"/>
  <c r="AA21"/>
  <c r="X21"/>
  <c r="U21"/>
  <c r="O21"/>
  <c r="F21"/>
  <c r="AG20"/>
  <c r="AE20"/>
  <c r="AA20"/>
  <c r="X20"/>
  <c r="U20"/>
  <c r="O20"/>
  <c r="M20"/>
  <c r="I20"/>
  <c r="F20"/>
  <c r="AG19"/>
  <c r="AE19"/>
  <c r="AA19"/>
  <c r="X19"/>
  <c r="U19"/>
  <c r="O19"/>
  <c r="M19"/>
  <c r="I19"/>
  <c r="F19"/>
  <c r="AG18"/>
  <c r="AE18"/>
  <c r="AA18"/>
  <c r="X18"/>
  <c r="U18"/>
  <c r="O18"/>
  <c r="M18"/>
  <c r="I18"/>
  <c r="F18"/>
  <c r="AG17"/>
  <c r="AE17"/>
  <c r="AA17"/>
  <c r="X17"/>
  <c r="U17"/>
  <c r="O17"/>
  <c r="M17"/>
  <c r="I17"/>
  <c r="F17"/>
  <c r="AG16"/>
  <c r="AE16"/>
  <c r="AA16"/>
  <c r="X16"/>
  <c r="U16"/>
  <c r="O16"/>
  <c r="M16"/>
  <c r="I16"/>
  <c r="F16"/>
  <c r="AG15"/>
  <c r="AE15"/>
  <c r="AA15"/>
  <c r="X15"/>
  <c r="U15"/>
  <c r="O15"/>
  <c r="M15"/>
  <c r="I15"/>
  <c r="F15"/>
  <c r="AG14"/>
  <c r="AE14"/>
  <c r="AA14"/>
  <c r="X14"/>
  <c r="U14"/>
  <c r="O14"/>
  <c r="M14"/>
  <c r="I14"/>
  <c r="F14"/>
  <c r="AG13"/>
  <c r="AE13"/>
  <c r="AA13"/>
  <c r="X13"/>
  <c r="U13"/>
  <c r="O13"/>
  <c r="M13"/>
  <c r="I13"/>
  <c r="F13"/>
  <c r="AG12"/>
  <c r="AE12"/>
  <c r="AA12"/>
  <c r="X12"/>
  <c r="U12"/>
  <c r="O12"/>
  <c r="M12"/>
  <c r="I12"/>
  <c r="F12"/>
  <c r="AG11"/>
  <c r="AE11"/>
  <c r="AA11"/>
  <c r="X11"/>
  <c r="U11"/>
  <c r="M11"/>
  <c r="I11"/>
  <c r="F11"/>
  <c r="AG10"/>
  <c r="O10"/>
  <c r="AD52" i="29"/>
  <c r="AB52"/>
  <c r="X52"/>
  <c r="U52"/>
  <c r="R52"/>
  <c r="AD51"/>
  <c r="AD44"/>
  <c r="AB44"/>
  <c r="X44"/>
  <c r="U44"/>
  <c r="R44"/>
  <c r="AD43"/>
  <c r="AD38"/>
  <c r="AB38"/>
  <c r="X38"/>
  <c r="U38"/>
  <c r="R38"/>
  <c r="AD37"/>
  <c r="L34"/>
  <c r="J34"/>
  <c r="F34"/>
  <c r="J33"/>
  <c r="F33"/>
  <c r="L32"/>
  <c r="J32"/>
  <c r="F32"/>
  <c r="AD31"/>
  <c r="AB31"/>
  <c r="X31"/>
  <c r="U31"/>
  <c r="R31"/>
  <c r="L31"/>
  <c r="J31"/>
  <c r="F31"/>
  <c r="AD30"/>
  <c r="AB30"/>
  <c r="X30"/>
  <c r="U30"/>
  <c r="R30"/>
  <c r="J30"/>
  <c r="F30"/>
  <c r="AD29"/>
  <c r="L29"/>
  <c r="AD23"/>
  <c r="AB23"/>
  <c r="X23"/>
  <c r="U23"/>
  <c r="R23"/>
  <c r="L23"/>
  <c r="J23"/>
  <c r="F23"/>
  <c r="AD22"/>
  <c r="L22"/>
  <c r="J22"/>
  <c r="F22"/>
  <c r="L21"/>
  <c r="J21"/>
  <c r="F21"/>
  <c r="L20"/>
  <c r="J20"/>
  <c r="F20"/>
  <c r="L19"/>
  <c r="J19"/>
  <c r="F19"/>
  <c r="J18"/>
  <c r="F18"/>
  <c r="L17"/>
  <c r="J17"/>
  <c r="F17"/>
  <c r="L16"/>
  <c r="J16"/>
  <c r="F16"/>
  <c r="L15"/>
  <c r="J15"/>
  <c r="F15"/>
  <c r="L14"/>
  <c r="J14"/>
  <c r="F14"/>
  <c r="L13"/>
  <c r="J13"/>
  <c r="F13"/>
  <c r="L12"/>
  <c r="J12"/>
  <c r="F12"/>
  <c r="L11"/>
</calcChain>
</file>

<file path=xl/sharedStrings.xml><?xml version="1.0" encoding="utf-8"?>
<sst xmlns="http://schemas.openxmlformats.org/spreadsheetml/2006/main" count="662" uniqueCount="319">
  <si>
    <t>NOM</t>
  </si>
  <si>
    <t>CLUB</t>
  </si>
  <si>
    <t>Massues</t>
  </si>
  <si>
    <t>Total</t>
  </si>
  <si>
    <t>Pén</t>
  </si>
  <si>
    <t>Note</t>
  </si>
  <si>
    <t>Ballon</t>
  </si>
  <si>
    <t>Cerceau</t>
  </si>
  <si>
    <t>A1</t>
  </si>
  <si>
    <t>A2</t>
  </si>
  <si>
    <t>EXE1</t>
  </si>
  <si>
    <t>EXE2</t>
  </si>
  <si>
    <t>EXE3</t>
  </si>
  <si>
    <t>D1a</t>
  </si>
  <si>
    <t>D2b</t>
  </si>
  <si>
    <t>D1b</t>
  </si>
  <si>
    <t>D2a</t>
  </si>
  <si>
    <t>Notes maxi</t>
  </si>
  <si>
    <t>Ballons</t>
  </si>
  <si>
    <t>NOM / PRENOM</t>
  </si>
  <si>
    <t>SOTTON Shaïna</t>
  </si>
  <si>
    <t>PHILIBERT éline</t>
  </si>
  <si>
    <t>FERRI mathilda</t>
  </si>
  <si>
    <t>BECHIA Jade</t>
  </si>
  <si>
    <t>VENTRE Maelys</t>
  </si>
  <si>
    <t>JACQUET manon</t>
  </si>
  <si>
    <t>JEANNIN Adèle</t>
  </si>
  <si>
    <t>PERON éloïse</t>
  </si>
  <si>
    <t>VERDU Margaux</t>
  </si>
  <si>
    <t>CHATAL héloïse</t>
  </si>
  <si>
    <t>ISAMBERT Fanny</t>
  </si>
  <si>
    <t>BABEIAN Vana</t>
  </si>
  <si>
    <t>THIL Clémence</t>
  </si>
  <si>
    <t>CROZE Lison</t>
  </si>
  <si>
    <t>BOISSY pénélope</t>
  </si>
  <si>
    <t>BRAVI Alicia</t>
  </si>
  <si>
    <t>MATRAS emy</t>
  </si>
  <si>
    <t>AHRES Hana</t>
  </si>
  <si>
    <t>PERCET jade lynn</t>
  </si>
  <si>
    <t>BARADEL Noélia</t>
  </si>
  <si>
    <t>JACQUET Lili</t>
  </si>
  <si>
    <t>ODWROT Lola</t>
  </si>
  <si>
    <t>GOYET clara</t>
  </si>
  <si>
    <t>KERNEIS louane</t>
  </si>
  <si>
    <t>DUOS POUSSINES NIVEAU 1</t>
  </si>
  <si>
    <t>BEGUE / SCOTTON</t>
  </si>
  <si>
    <t>Cordes</t>
  </si>
  <si>
    <t>PESD</t>
  </si>
  <si>
    <t>INDIVIDUELLES J5 2008</t>
  </si>
  <si>
    <t>Ruban / ML</t>
  </si>
  <si>
    <t>Cerceaux</t>
  </si>
  <si>
    <t>MUCI Julia</t>
  </si>
  <si>
    <t>COMBET Lou</t>
  </si>
  <si>
    <t>MARQUET  Chloe</t>
  </si>
  <si>
    <t>KERJEAN Elsa</t>
  </si>
  <si>
    <t>DEPAGNEUX sybille</t>
  </si>
  <si>
    <t xml:space="preserve">GOUTORBE Louise </t>
  </si>
  <si>
    <t>ANDENNAH Julia</t>
  </si>
  <si>
    <t>JEUNE Paolina</t>
  </si>
  <si>
    <t>MATHY jeanne</t>
  </si>
  <si>
    <t>SAL Eva</t>
  </si>
  <si>
    <t>DIDERON Imily</t>
  </si>
  <si>
    <t>DURAND Mélie</t>
  </si>
  <si>
    <t>ROBIN Emma</t>
  </si>
  <si>
    <t>TOUABET Kaïna</t>
  </si>
  <si>
    <t>GUNERA lucie</t>
  </si>
  <si>
    <t>GUTTY Alice</t>
  </si>
  <si>
    <t>VERMEULEN Marine</t>
  </si>
  <si>
    <t>DE HARO Sydney</t>
  </si>
  <si>
    <t>LEMEUR Nolwenn</t>
  </si>
  <si>
    <t>BOASSO Romane</t>
  </si>
  <si>
    <t>GELIN Emma</t>
  </si>
  <si>
    <t>SAUGER alyson</t>
  </si>
  <si>
    <t>GIROUD Lucile</t>
  </si>
  <si>
    <t>CHIRAMONTE Emilie</t>
  </si>
  <si>
    <t>TORRIS Mathilde</t>
  </si>
  <si>
    <t>LAVALLEE joannie</t>
  </si>
  <si>
    <t>MOINE Héléna</t>
  </si>
  <si>
    <t>PHILIPPE Elodie</t>
  </si>
  <si>
    <t>RGF</t>
  </si>
  <si>
    <t>ENSEMBLES JEUNESSES NIVEAU 4</t>
  </si>
  <si>
    <t>PESD 3</t>
  </si>
  <si>
    <t>PESD 1</t>
  </si>
  <si>
    <t>PESD 2</t>
  </si>
  <si>
    <t>RGF 1</t>
  </si>
  <si>
    <t>RGF 2</t>
  </si>
  <si>
    <t>ENSEMBLES POUSSINES NIVEAU 2</t>
  </si>
  <si>
    <t>Imposé ballons</t>
  </si>
  <si>
    <t>JAAC 1</t>
  </si>
  <si>
    <t>JAAC 2</t>
  </si>
  <si>
    <t>ENSEMBLES POUSSINES NIVEAU 1</t>
  </si>
  <si>
    <t>INDIVIDUELLES POUSSINES NIVEAU 1</t>
  </si>
  <si>
    <t>ML</t>
  </si>
  <si>
    <t>MAZOUZ Hind</t>
  </si>
  <si>
    <t>BEGUE Camille</t>
  </si>
  <si>
    <t>THOMAS Elsa</t>
  </si>
  <si>
    <t>ENSEMBLE A4</t>
  </si>
  <si>
    <t>VAILLANTES</t>
  </si>
  <si>
    <t>GROS Maé</t>
  </si>
  <si>
    <t>AZRIA Zoé</t>
  </si>
  <si>
    <t>PRUD'HOMME Théa</t>
  </si>
  <si>
    <t>PHILIBERT léane</t>
  </si>
  <si>
    <t>MAGNAT Coline</t>
  </si>
  <si>
    <t>GALVIN Fanny</t>
  </si>
  <si>
    <t>BURGUBURU flavie</t>
  </si>
  <si>
    <t>PERRET Gaelle</t>
  </si>
  <si>
    <t>GRUET Iléana</t>
  </si>
  <si>
    <t>ROCHET Océane</t>
  </si>
  <si>
    <t>CHAHELOT Emma</t>
  </si>
  <si>
    <t>DURAND lola</t>
  </si>
  <si>
    <t>MAS Auriane</t>
  </si>
  <si>
    <t>ABIDI Sana</t>
  </si>
  <si>
    <t>VERDU Chloé</t>
  </si>
  <si>
    <t>GUILLERMIN Zoé</t>
  </si>
  <si>
    <t>MAZODIER Lucie</t>
  </si>
  <si>
    <t>AURAY Lucie</t>
  </si>
  <si>
    <t>BOCCOZ Juliette</t>
  </si>
  <si>
    <t>DE HARO Alyssia</t>
  </si>
  <si>
    <t>PROVENZANO Camille</t>
  </si>
  <si>
    <t>ROLIN Julie</t>
  </si>
  <si>
    <t>HAFFRAY Tiphaine</t>
  </si>
  <si>
    <t>GERARD Amandine</t>
  </si>
  <si>
    <t>BOINON Rose</t>
  </si>
  <si>
    <t>MARY lanna</t>
  </si>
  <si>
    <t>FORESTIER Violette</t>
  </si>
  <si>
    <t>MORONVAL Marion</t>
  </si>
  <si>
    <t>LAURENT Fantine</t>
  </si>
  <si>
    <t>FLARY Manon</t>
  </si>
  <si>
    <t>AINEES NIVEAU 4</t>
  </si>
  <si>
    <t>BEGUE Charlyne</t>
  </si>
  <si>
    <t>MAZOUZ Nesrine</t>
  </si>
  <si>
    <t>PRIVAS Maxine</t>
  </si>
  <si>
    <t>ALIX Lauriane</t>
  </si>
  <si>
    <t>BES DE BERC Mathilde</t>
  </si>
  <si>
    <t>GUERRIER Léa</t>
  </si>
  <si>
    <t>NOMS</t>
  </si>
  <si>
    <t>DUOS POUSSINES NIVEAU 2</t>
  </si>
  <si>
    <t>DI MASSIMO - PARDON</t>
  </si>
  <si>
    <t>ABES - ANTOINE</t>
  </si>
  <si>
    <t>Imposé cerceaux</t>
  </si>
  <si>
    <t>POUSSINES NIVEAU 2</t>
  </si>
  <si>
    <t>D1</t>
  </si>
  <si>
    <t>D2</t>
  </si>
  <si>
    <t>D3</t>
  </si>
  <si>
    <t>Imposé massues</t>
  </si>
  <si>
    <t>JANNIN Estée</t>
  </si>
  <si>
    <t>BERHOUNE Inès</t>
  </si>
  <si>
    <t>REPELLINI rachel</t>
  </si>
  <si>
    <t>CLEMENT Cassandra</t>
  </si>
  <si>
    <t>BARD Enaelle</t>
  </si>
  <si>
    <t>ARGELLIES Lilly</t>
  </si>
  <si>
    <t>PECHARD jade</t>
  </si>
  <si>
    <t>CARTIER Mathilde</t>
  </si>
  <si>
    <t>ROUSSEL Samantha</t>
  </si>
  <si>
    <t>METZLER Kalliste</t>
  </si>
  <si>
    <t>SCOTTON Léonie</t>
  </si>
  <si>
    <t>OKBI Nélina</t>
  </si>
  <si>
    <t>MAGNON Izia</t>
  </si>
  <si>
    <t>MORIN Marie</t>
  </si>
  <si>
    <t>DUVAL Anaé</t>
  </si>
  <si>
    <t>HENAULT PARIZEL Alma</t>
  </si>
  <si>
    <t>SANTIN Chiara</t>
  </si>
  <si>
    <t>DUOS AINEES NIVEAU 3</t>
  </si>
  <si>
    <t>DUOS JEUNESSES NIVEAU 4</t>
  </si>
  <si>
    <t>SOTTON - LEMEUR</t>
  </si>
  <si>
    <t>CASTILLO - BOURAHLA</t>
  </si>
  <si>
    <t>VERNEAU - MERLE MAZZOLA</t>
  </si>
  <si>
    <t>COMBET - DURAND</t>
  </si>
  <si>
    <t>COPIN - RABAI</t>
  </si>
  <si>
    <t>POUSSINES NIVEAU 3</t>
  </si>
  <si>
    <t>ALIX Malaurie</t>
  </si>
  <si>
    <t>VIGIGNOL Manon</t>
  </si>
  <si>
    <t>ALARCON Sajiny</t>
  </si>
  <si>
    <t>ADJAKLY Uriel</t>
  </si>
  <si>
    <t>MACHADO Jade</t>
  </si>
  <si>
    <t>GUERRY Léane</t>
  </si>
  <si>
    <t>HENRY Elia</t>
  </si>
  <si>
    <t>MANDON Julie</t>
  </si>
  <si>
    <t>CARRON Lola</t>
  </si>
  <si>
    <t>MONVOISIN léonie</t>
  </si>
  <si>
    <t>RIVET Léa</t>
  </si>
  <si>
    <t>BILLAUD Victoire</t>
  </si>
  <si>
    <t>CHATAL auréline</t>
  </si>
  <si>
    <t>YAVUZ Nisa</t>
  </si>
  <si>
    <t>ABDALLAH VIDAL Luna</t>
  </si>
  <si>
    <t>MUCI Elena</t>
  </si>
  <si>
    <t>DESCHAMPS-COTTIN Serena</t>
  </si>
  <si>
    <t>SICAUD Lilie</t>
  </si>
  <si>
    <t>GRILLOT Romane</t>
  </si>
  <si>
    <t>BROSSARD Nola</t>
  </si>
  <si>
    <t>BOSSOREILLE Manon</t>
  </si>
  <si>
    <t>LEPINE Carolina</t>
  </si>
  <si>
    <t>NOLS Clara</t>
  </si>
  <si>
    <t>CONSTANTIN Anna</t>
  </si>
  <si>
    <t>NEVERS Camille</t>
  </si>
  <si>
    <t>ALFON Anaïs</t>
  </si>
  <si>
    <t>CHASTEL Bénédicte</t>
  </si>
  <si>
    <t>ANDRIAMBOAVONJY Soaly</t>
  </si>
  <si>
    <t>DEAMBROGGIO Cloé</t>
  </si>
  <si>
    <t>EVRARD margot</t>
  </si>
  <si>
    <t>PUMA - MASTROSIMONE</t>
  </si>
  <si>
    <t>GRANGE - LETO</t>
  </si>
  <si>
    <t>DUOS POUSSINES NIVEAU 3</t>
  </si>
  <si>
    <t>ENSEMBLE POUSSINES NIVEAU 3</t>
  </si>
  <si>
    <t>Imposé massues / cerceaux / ML</t>
  </si>
  <si>
    <t>CLUBS</t>
  </si>
  <si>
    <t>Lyon RUGY</t>
  </si>
  <si>
    <t>GRS C</t>
  </si>
  <si>
    <t>Lorette 4 mai 2019</t>
  </si>
  <si>
    <t>Vaillantes de B 1</t>
  </si>
  <si>
    <t>Edelweiss 1</t>
  </si>
  <si>
    <t>Vaillantes de B 2</t>
  </si>
  <si>
    <t>Edelweiss 2</t>
  </si>
  <si>
    <t>RB 2</t>
  </si>
  <si>
    <t>Edelweiss 3</t>
  </si>
  <si>
    <t>RB 1</t>
  </si>
  <si>
    <t>Edelweiss 4</t>
  </si>
  <si>
    <t>Coupe Serano</t>
  </si>
  <si>
    <t>LABAYRADE - RACODON</t>
  </si>
  <si>
    <t>SAMOULLIER - NEEL</t>
  </si>
  <si>
    <t>AUDOUARD - ZEN</t>
  </si>
  <si>
    <t>ASA</t>
  </si>
  <si>
    <t>COUDERT-DUGENEST</t>
  </si>
  <si>
    <t>INDIVIDUELLES J5 2007</t>
  </si>
  <si>
    <t>INDIVIDUELLES J5 2004-2005-2006</t>
  </si>
  <si>
    <t>LEMOINE Margot</t>
  </si>
  <si>
    <t>BERTIN Mayliss</t>
  </si>
  <si>
    <t>GENIN Anna</t>
  </si>
  <si>
    <t>MOIROUD Juliette</t>
  </si>
  <si>
    <t>BONNETON Abby-Gaëlle</t>
  </si>
  <si>
    <t>CORNETTE Maya</t>
  </si>
  <si>
    <t>ANNEQUIN Flavie</t>
  </si>
  <si>
    <t>FERNANDES Luna</t>
  </si>
  <si>
    <t>LONGCHAMBON Coline</t>
  </si>
  <si>
    <t>ANXIONNAZ Elyne</t>
  </si>
  <si>
    <t>HERNANDEZ - SIQUOIR</t>
  </si>
  <si>
    <t>ANNEQUIN - EMERIAULT</t>
  </si>
  <si>
    <t>GUIRONNET - DOMINGUEZ</t>
  </si>
  <si>
    <t>NOUVEAU - HUGOL</t>
  </si>
  <si>
    <t>AFFELTRANGER - MAGNIEN</t>
  </si>
  <si>
    <t>VERICEL - PICHON</t>
  </si>
  <si>
    <t>TRUCHET BEAUDAN - IHUEL BEAUDAN</t>
  </si>
  <si>
    <t>PIRRERA - BONNARD</t>
  </si>
  <si>
    <t>WINTENBERGER - BUFFIN</t>
  </si>
  <si>
    <t>TROMBETTA - LERCH</t>
  </si>
  <si>
    <t>GIROUD - GUTTY</t>
  </si>
  <si>
    <t>GRANDJEAN - CESA</t>
  </si>
  <si>
    <t>PLANCHE - MAZODIER</t>
  </si>
  <si>
    <t>DIAZ - HATHROUBI</t>
  </si>
  <si>
    <t>LHORISSON flavie</t>
  </si>
  <si>
    <t>BERARD Jordane</t>
  </si>
  <si>
    <t>DUCROUX léa</t>
  </si>
  <si>
    <t>GONCKEL faustine</t>
  </si>
  <si>
    <t>LEGER GRAIN Clémentine</t>
  </si>
  <si>
    <t xml:space="preserve">CHAIX Carla </t>
  </si>
  <si>
    <t>BROTTES thaïs</t>
  </si>
  <si>
    <t>Lorette 5 mai 2019</t>
  </si>
  <si>
    <t>PRAT Fanny</t>
  </si>
  <si>
    <t>MONTET Agathe</t>
  </si>
  <si>
    <t>GARDINIER Suzie</t>
  </si>
  <si>
    <t>GUYON Sarah</t>
  </si>
  <si>
    <t>PERSONNE Eowyn</t>
  </si>
  <si>
    <t>FAURE Sharone</t>
  </si>
  <si>
    <t>MAHIOUS Amber</t>
  </si>
  <si>
    <t>ARSAC Christelle</t>
  </si>
  <si>
    <t>ABID Alya</t>
  </si>
  <si>
    <t xml:space="preserve">MSADDER Amany </t>
  </si>
  <si>
    <t>CHATRAZ Lucie</t>
  </si>
  <si>
    <t>CLEMENT Déborah</t>
  </si>
  <si>
    <t>GEORGES-BATIER - SZOTYLO</t>
  </si>
  <si>
    <t>AUBERT - CARAA</t>
  </si>
  <si>
    <t>MERCIER-DURET - REYNAUD</t>
  </si>
  <si>
    <t>ARGOT - GIRIN</t>
  </si>
  <si>
    <t>VITAL GYM</t>
  </si>
  <si>
    <t>GRS C 2</t>
  </si>
  <si>
    <t>GRS C 1</t>
  </si>
  <si>
    <t>Dauphinoise</t>
  </si>
  <si>
    <t xml:space="preserve">RB </t>
  </si>
  <si>
    <t>Etoile de M</t>
  </si>
  <si>
    <t>Vaillantes de B</t>
  </si>
  <si>
    <t>GAUTHIER Valentine</t>
  </si>
  <si>
    <t>MOREIRA Sara</t>
  </si>
  <si>
    <t>BARROT-LUCHINI jaya</t>
  </si>
  <si>
    <t>GAUCHERAND Victoire</t>
  </si>
  <si>
    <t>BARROT-LUCHINI Tess</t>
  </si>
  <si>
    <t>TARDY Lilou</t>
  </si>
  <si>
    <t>CHENU Gwendolyne</t>
  </si>
  <si>
    <t>BOURAS inaya</t>
  </si>
  <si>
    <t>GONTHIER Romy</t>
  </si>
  <si>
    <t>HERNANDEZ Lou ann</t>
  </si>
  <si>
    <t>PASCAL Anaëlle</t>
  </si>
  <si>
    <t>COLLIARD Emmie</t>
  </si>
  <si>
    <t>JEUNESSES NIVEAU 4 2007-2008</t>
  </si>
  <si>
    <t>JEUNESSES NIVEAU 4 2005-2006</t>
  </si>
  <si>
    <t>ARPIN Elise</t>
  </si>
  <si>
    <t>COUZON Maëlle</t>
  </si>
  <si>
    <t>ABREU Monica</t>
  </si>
  <si>
    <t>DELANCE Elisa</t>
  </si>
  <si>
    <t>GUIRONNET Morgan</t>
  </si>
  <si>
    <t xml:space="preserve">Coleen Rucci </t>
  </si>
  <si>
    <t>SIQUOIR Nina</t>
  </si>
  <si>
    <t>DE VILLOUTREYS Zelda</t>
  </si>
  <si>
    <t>CESA Angelyne</t>
  </si>
  <si>
    <t>LIPONNE Léna</t>
  </si>
  <si>
    <t>HAZAN Noa</t>
  </si>
  <si>
    <t>BARRANGER  CANDAS Agathe</t>
  </si>
  <si>
    <t>DUOS AINEES NIVEAU 4</t>
  </si>
  <si>
    <t>CHOBERT-CHENU</t>
  </si>
  <si>
    <t xml:space="preserve">      </t>
  </si>
  <si>
    <t>D3a</t>
  </si>
  <si>
    <t>D3b</t>
  </si>
  <si>
    <t>Da</t>
  </si>
  <si>
    <t>Db</t>
  </si>
  <si>
    <t>A</t>
  </si>
  <si>
    <t>E</t>
  </si>
  <si>
    <t>EXE</t>
  </si>
  <si>
    <t>D1c</t>
  </si>
  <si>
    <t>D2c</t>
  </si>
  <si>
    <t>D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</si>
</sst>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trike/>
      <sz val="12"/>
      <name val="Arial"/>
      <family val="2"/>
    </font>
    <font>
      <sz val="10"/>
      <name val="Arial"/>
    </font>
    <font>
      <strike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0" fontId="11" fillId="0" borderId="0"/>
    <xf numFmtId="9" fontId="2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2" fontId="16" fillId="0" borderId="9" xfId="0" applyNumberFormat="1" applyFont="1" applyFill="1" applyBorder="1"/>
    <xf numFmtId="2" fontId="19" fillId="0" borderId="9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/>
    <xf numFmtId="2" fontId="16" fillId="0" borderId="25" xfId="0" applyNumberFormat="1" applyFont="1" applyFill="1" applyBorder="1"/>
    <xf numFmtId="2" fontId="19" fillId="0" borderId="25" xfId="0" applyNumberFormat="1" applyFont="1" applyFill="1" applyBorder="1"/>
    <xf numFmtId="2" fontId="16" fillId="0" borderId="26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2" borderId="3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6" fillId="2" borderId="36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2" fontId="16" fillId="0" borderId="38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2" fontId="16" fillId="2" borderId="2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2" fontId="16" fillId="0" borderId="0" xfId="0" applyNumberFormat="1" applyFont="1" applyFill="1" applyBorder="1"/>
    <xf numFmtId="2" fontId="19" fillId="0" borderId="0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2" fontId="16" fillId="0" borderId="46" xfId="0" applyNumberFormat="1" applyFont="1" applyFill="1" applyBorder="1"/>
    <xf numFmtId="0" fontId="16" fillId="0" borderId="46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16" fillId="0" borderId="31" xfId="4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/>
    </xf>
    <xf numFmtId="2" fontId="16" fillId="0" borderId="9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2" fontId="16" fillId="2" borderId="2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16" fillId="2" borderId="43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6" fillId="0" borderId="8" xfId="4" applyNumberFormat="1" applyFont="1" applyFill="1" applyBorder="1" applyAlignment="1" applyProtection="1">
      <alignment horizontal="center" vertical="center"/>
    </xf>
    <xf numFmtId="49" fontId="20" fillId="0" borderId="8" xfId="4" applyNumberFormat="1" applyFont="1" applyFill="1" applyBorder="1" applyAlignment="1" applyProtection="1">
      <alignment horizontal="center" vertical="center"/>
    </xf>
    <xf numFmtId="49" fontId="20" fillId="0" borderId="31" xfId="4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4" borderId="40" xfId="0" applyFont="1" applyFill="1" applyBorder="1" applyAlignment="1">
      <alignment horizontal="center"/>
    </xf>
    <xf numFmtId="2" fontId="16" fillId="4" borderId="9" xfId="0" applyNumberFormat="1" applyFont="1" applyFill="1" applyBorder="1"/>
    <xf numFmtId="2" fontId="19" fillId="4" borderId="9" xfId="0" applyNumberFormat="1" applyFont="1" applyFill="1" applyBorder="1"/>
    <xf numFmtId="2" fontId="16" fillId="4" borderId="10" xfId="0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2" fontId="16" fillId="4" borderId="8" xfId="0" applyNumberFormat="1" applyFont="1" applyFill="1" applyBorder="1"/>
    <xf numFmtId="0" fontId="18" fillId="4" borderId="28" xfId="0" applyFont="1" applyFill="1" applyBorder="1" applyAlignment="1">
      <alignment horizontal="center" vertical="center" shrinkToFit="1"/>
    </xf>
    <xf numFmtId="2" fontId="16" fillId="4" borderId="28" xfId="0" applyNumberFormat="1" applyFont="1" applyFill="1" applyBorder="1"/>
    <xf numFmtId="2" fontId="16" fillId="4" borderId="25" xfId="0" applyNumberFormat="1" applyFont="1" applyFill="1" applyBorder="1"/>
    <xf numFmtId="2" fontId="19" fillId="4" borderId="25" xfId="0" applyNumberFormat="1" applyFont="1" applyFill="1" applyBorder="1"/>
    <xf numFmtId="2" fontId="16" fillId="4" borderId="26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 shrinkToFit="1"/>
    </xf>
    <xf numFmtId="0" fontId="18" fillId="4" borderId="32" xfId="0" applyFont="1" applyFill="1" applyBorder="1" applyAlignment="1">
      <alignment horizontal="center" vertical="center" shrinkToFit="1"/>
    </xf>
    <xf numFmtId="0" fontId="16" fillId="4" borderId="32" xfId="0" applyFont="1" applyFill="1" applyBorder="1" applyAlignment="1">
      <alignment horizontal="center" vertical="center"/>
    </xf>
    <xf numFmtId="49" fontId="16" fillId="4" borderId="42" xfId="4" applyNumberFormat="1" applyFont="1" applyFill="1" applyBorder="1" applyAlignment="1" applyProtection="1">
      <alignment horizontal="center"/>
    </xf>
    <xf numFmtId="49" fontId="16" fillId="0" borderId="8" xfId="4" applyNumberFormat="1" applyFont="1" applyFill="1" applyBorder="1" applyAlignment="1" applyProtection="1">
      <alignment vertical="center"/>
    </xf>
    <xf numFmtId="49" fontId="16" fillId="0" borderId="10" xfId="4" applyNumberFormat="1" applyFont="1" applyFill="1" applyBorder="1" applyAlignment="1" applyProtection="1">
      <alignment vertical="center"/>
    </xf>
    <xf numFmtId="49" fontId="20" fillId="0" borderId="8" xfId="4" applyNumberFormat="1" applyFont="1" applyFill="1" applyBorder="1" applyAlignment="1" applyProtection="1">
      <alignment vertical="center"/>
    </xf>
    <xf numFmtId="49" fontId="20" fillId="0" borderId="10" xfId="4" applyNumberFormat="1" applyFont="1" applyFill="1" applyBorder="1" applyAlignment="1" applyProtection="1">
      <alignment vertical="center"/>
    </xf>
    <xf numFmtId="49" fontId="20" fillId="0" borderId="28" xfId="4" applyNumberFormat="1" applyFont="1" applyFill="1" applyBorder="1" applyAlignment="1" applyProtection="1">
      <alignment vertical="center"/>
    </xf>
    <xf numFmtId="49" fontId="20" fillId="0" borderId="26" xfId="4" applyNumberFormat="1" applyFont="1" applyFill="1" applyBorder="1" applyAlignment="1" applyProtection="1">
      <alignment vertical="center"/>
    </xf>
    <xf numFmtId="49" fontId="16" fillId="4" borderId="33" xfId="4" applyNumberFormat="1" applyFont="1" applyFill="1" applyBorder="1" applyAlignment="1" applyProtection="1">
      <alignment vertical="center"/>
    </xf>
    <xf numFmtId="49" fontId="16" fillId="4" borderId="34" xfId="4" applyNumberFormat="1" applyFont="1" applyFill="1" applyBorder="1" applyAlignment="1" applyProtection="1">
      <alignment vertical="center"/>
    </xf>
    <xf numFmtId="2" fontId="16" fillId="4" borderId="37" xfId="0" applyNumberFormat="1" applyFont="1" applyFill="1" applyBorder="1"/>
    <xf numFmtId="2" fontId="16" fillId="4" borderId="35" xfId="0" applyNumberFormat="1" applyFont="1" applyFill="1" applyBorder="1"/>
    <xf numFmtId="2" fontId="19" fillId="4" borderId="35" xfId="0" applyNumberFormat="1" applyFont="1" applyFill="1" applyBorder="1"/>
    <xf numFmtId="2" fontId="16" fillId="4" borderId="34" xfId="0" applyNumberFormat="1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49" fontId="16" fillId="4" borderId="8" xfId="4" applyNumberFormat="1" applyFont="1" applyFill="1" applyBorder="1" applyAlignment="1" applyProtection="1">
      <alignment vertical="center"/>
    </xf>
    <xf numFmtId="49" fontId="16" fillId="4" borderId="10" xfId="4" applyNumberFormat="1" applyFont="1" applyFill="1" applyBorder="1" applyAlignment="1" applyProtection="1">
      <alignment vertical="center"/>
    </xf>
    <xf numFmtId="2" fontId="16" fillId="4" borderId="38" xfId="0" applyNumberFormat="1" applyFont="1" applyFill="1" applyBorder="1"/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0" fillId="0" borderId="32" xfId="4" applyNumberFormat="1" applyFont="1" applyFill="1" applyBorder="1" applyAlignment="1" applyProtection="1">
      <alignment horizontal="center" vertical="center"/>
    </xf>
    <xf numFmtId="49" fontId="16" fillId="4" borderId="31" xfId="4" applyNumberFormat="1" applyFont="1" applyFill="1" applyBorder="1" applyAlignment="1" applyProtection="1">
      <alignment horizontal="center" vertical="center"/>
    </xf>
    <xf numFmtId="49" fontId="20" fillId="0" borderId="28" xfId="4" applyNumberFormat="1" applyFont="1" applyFill="1" applyBorder="1" applyAlignment="1" applyProtection="1">
      <alignment horizontal="center" vertical="center"/>
    </xf>
    <xf numFmtId="49" fontId="16" fillId="4" borderId="8" xfId="4" applyNumberFormat="1" applyFont="1" applyFill="1" applyBorder="1" applyAlignment="1" applyProtection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0" xfId="0" applyNumberFormat="1" applyFont="1" applyFill="1" applyBorder="1"/>
    <xf numFmtId="2" fontId="3" fillId="0" borderId="50" xfId="5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2" fontId="3" fillId="2" borderId="50" xfId="0" applyNumberFormat="1" applyFont="1" applyFill="1" applyBorder="1" applyAlignment="1">
      <alignment horizontal="center" vertical="center"/>
    </xf>
    <xf numFmtId="0" fontId="3" fillId="0" borderId="44" xfId="0" applyFont="1" applyBorder="1" applyAlignment="1"/>
    <xf numFmtId="0" fontId="3" fillId="0" borderId="11" xfId="0" applyFont="1" applyBorder="1" applyAlignment="1"/>
    <xf numFmtId="0" fontId="3" fillId="0" borderId="45" xfId="0" applyFont="1" applyBorder="1" applyAlignment="1"/>
    <xf numFmtId="0" fontId="3" fillId="0" borderId="29" xfId="0" applyFont="1" applyBorder="1" applyAlignment="1"/>
    <xf numFmtId="0" fontId="3" fillId="4" borderId="49" xfId="0" applyFont="1" applyFill="1" applyBorder="1" applyAlignment="1"/>
    <xf numFmtId="0" fontId="3" fillId="4" borderId="24" xfId="0" applyFont="1" applyFill="1" applyBorder="1" applyAlignment="1"/>
    <xf numFmtId="2" fontId="16" fillId="4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3" fillId="4" borderId="44" xfId="0" applyFont="1" applyFill="1" applyBorder="1" applyAlignment="1"/>
    <xf numFmtId="0" fontId="3" fillId="4" borderId="11" xfId="0" applyFont="1" applyFill="1" applyBorder="1" applyAlignment="1"/>
    <xf numFmtId="0" fontId="3" fillId="4" borderId="9" xfId="0" applyFont="1" applyFill="1" applyBorder="1" applyAlignment="1">
      <alignment horizontal="center"/>
    </xf>
    <xf numFmtId="2" fontId="3" fillId="4" borderId="50" xfId="5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2" fontId="16" fillId="4" borderId="33" xfId="0" applyNumberFormat="1" applyFont="1" applyFill="1" applyBorder="1"/>
    <xf numFmtId="2" fontId="16" fillId="4" borderId="35" xfId="0" applyNumberFormat="1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44" xfId="0" applyFont="1" applyFill="1" applyBorder="1" applyAlignment="1"/>
    <xf numFmtId="0" fontId="3" fillId="0" borderId="11" xfId="0" applyFont="1" applyFill="1" applyBorder="1" applyAlignment="1"/>
    <xf numFmtId="0" fontId="3" fillId="0" borderId="45" xfId="0" applyFont="1" applyFill="1" applyBorder="1" applyAlignment="1"/>
    <xf numFmtId="0" fontId="3" fillId="0" borderId="29" xfId="0" applyFont="1" applyFill="1" applyBorder="1" applyAlignment="1"/>
    <xf numFmtId="2" fontId="16" fillId="4" borderId="4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/>
    <xf numFmtId="0" fontId="22" fillId="0" borderId="48" xfId="0" applyFont="1" applyFill="1" applyBorder="1" applyAlignment="1"/>
    <xf numFmtId="0" fontId="22" fillId="0" borderId="11" xfId="0" applyFont="1" applyFill="1" applyBorder="1" applyAlignment="1"/>
    <xf numFmtId="0" fontId="3" fillId="4" borderId="48" xfId="0" applyFont="1" applyFill="1" applyBorder="1" applyAlignment="1"/>
    <xf numFmtId="2" fontId="16" fillId="4" borderId="3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16" fillId="4" borderId="9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6">
    <cellStyle name="Milliers 2" xfId="3"/>
    <cellStyle name="Normal" xfId="0" builtinId="0"/>
    <cellStyle name="Normal 2" xfId="2"/>
    <cellStyle name="Normal 3" xfId="4"/>
    <cellStyle name="Normal 7" xfId="1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833437</xdr:colOff>
      <xdr:row>4</xdr:row>
      <xdr:rowOff>61218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2024062</xdr:colOff>
      <xdr:row>4</xdr:row>
      <xdr:rowOff>32643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126206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1557337</xdr:colOff>
      <xdr:row>4</xdr:row>
      <xdr:rowOff>61218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1262062</xdr:colOff>
      <xdr:row>4</xdr:row>
      <xdr:rowOff>61218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28575</xdr:rowOff>
    </xdr:from>
    <xdr:to>
      <xdr:col>2</xdr:col>
      <xdr:colOff>0</xdr:colOff>
      <xdr:row>4</xdr:row>
      <xdr:rowOff>61218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28575</xdr:rowOff>
    </xdr:from>
    <xdr:to>
      <xdr:col>1</xdr:col>
      <xdr:colOff>1557337</xdr:colOff>
      <xdr:row>4</xdr:row>
      <xdr:rowOff>61218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28575</xdr:rowOff>
    </xdr:from>
    <xdr:to>
      <xdr:col>1</xdr:col>
      <xdr:colOff>1514475</xdr:colOff>
      <xdr:row>3</xdr:row>
      <xdr:rowOff>232668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28575</xdr:rowOff>
    </xdr:from>
    <xdr:to>
      <xdr:col>1</xdr:col>
      <xdr:colOff>1557337</xdr:colOff>
      <xdr:row>3</xdr:row>
      <xdr:rowOff>232668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52"/>
  <sheetViews>
    <sheetView zoomScale="85" zoomScaleNormal="85" workbookViewId="0">
      <selection activeCell="O25" sqref="O25:AE25"/>
    </sheetView>
  </sheetViews>
  <sheetFormatPr baseColWidth="10" defaultColWidth="11.42578125" defaultRowHeight="14.25"/>
  <cols>
    <col min="1" max="1" width="6.28515625" style="2" customWidth="1"/>
    <col min="2" max="2" width="35.42578125" style="2" bestFit="1" customWidth="1"/>
    <col min="3" max="5" width="5.28515625" style="5" hidden="1" customWidth="1"/>
    <col min="6" max="6" width="6.7109375" style="5" customWidth="1"/>
    <col min="7" max="9" width="6.7109375" style="5" hidden="1" customWidth="1"/>
    <col min="10" max="12" width="6.7109375" style="5" customWidth="1"/>
    <col min="13" max="13" width="3.7109375" style="5" bestFit="1" customWidth="1"/>
    <col min="14" max="14" width="5.42578125" style="5" customWidth="1"/>
    <col min="15" max="15" width="28" style="5" bestFit="1" customWidth="1"/>
    <col min="16" max="17" width="6.7109375" style="5" hidden="1" customWidth="1"/>
    <col min="18" max="18" width="6.7109375" style="5" customWidth="1"/>
    <col min="19" max="20" width="6.7109375" style="5" hidden="1" customWidth="1"/>
    <col min="21" max="21" width="6.7109375" style="5" customWidth="1"/>
    <col min="22" max="23" width="6.7109375" style="5" hidden="1" customWidth="1"/>
    <col min="24" max="24" width="6.7109375" style="5" customWidth="1"/>
    <col min="25" max="26" width="6.7109375" style="5" hidden="1" customWidth="1"/>
    <col min="27" max="27" width="7.28515625" style="5" hidden="1" customWidth="1"/>
    <col min="28" max="28" width="7.28515625" style="5" customWidth="1"/>
    <col min="29" max="29" width="6.5703125" style="5" bestFit="1" customWidth="1"/>
    <col min="30" max="30" width="8" style="5" bestFit="1" customWidth="1"/>
    <col min="31" max="31" width="3" style="5" bestFit="1" customWidth="1"/>
    <col min="32" max="16384" width="11.42578125" style="5"/>
  </cols>
  <sheetData>
    <row r="1" spans="1:31" s="1" customFormat="1" ht="23.25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31" s="8" customFormat="1" ht="20.25">
      <c r="A3" s="210" t="s">
        <v>208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1">
      <c r="A4" s="9"/>
      <c r="B4" s="9"/>
    </row>
    <row r="7" spans="1:31" ht="20.25">
      <c r="B7" s="210" t="s">
        <v>203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AC7" s="13"/>
      <c r="AD7" s="13"/>
      <c r="AE7" s="13"/>
    </row>
    <row r="8" spans="1:31" ht="15.75" thickBot="1">
      <c r="C8" s="2"/>
      <c r="D8" s="4"/>
      <c r="E8" s="3"/>
      <c r="F8" s="3"/>
      <c r="G8" s="4"/>
      <c r="H8" s="4"/>
      <c r="I8" s="4"/>
      <c r="J8" s="4"/>
      <c r="K8" s="4"/>
      <c r="L8" s="4"/>
      <c r="M8" s="4"/>
      <c r="AC8" s="4"/>
      <c r="AD8" s="4"/>
      <c r="AE8" s="3"/>
    </row>
    <row r="9" spans="1:31" ht="15.6" customHeight="1" thickBot="1">
      <c r="B9" s="204" t="s">
        <v>205</v>
      </c>
      <c r="C9" s="206" t="s">
        <v>204</v>
      </c>
      <c r="D9" s="207"/>
      <c r="E9" s="207"/>
      <c r="F9" s="207"/>
      <c r="G9" s="207"/>
      <c r="H9" s="207"/>
      <c r="I9" s="207"/>
      <c r="J9" s="207"/>
      <c r="K9" s="207"/>
      <c r="L9" s="207"/>
      <c r="M9" s="209"/>
      <c r="AC9" s="4"/>
    </row>
    <row r="10" spans="1:31" ht="15.75" thickBot="1">
      <c r="B10" s="205"/>
      <c r="C10" s="66" t="s">
        <v>141</v>
      </c>
      <c r="D10" s="67" t="s">
        <v>142</v>
      </c>
      <c r="E10" s="67" t="s">
        <v>143</v>
      </c>
      <c r="F10" s="67" t="s">
        <v>318</v>
      </c>
      <c r="G10" s="67" t="s">
        <v>10</v>
      </c>
      <c r="H10" s="67" t="s">
        <v>11</v>
      </c>
      <c r="I10" s="67" t="s">
        <v>12</v>
      </c>
      <c r="J10" s="197" t="s">
        <v>314</v>
      </c>
      <c r="K10" s="65" t="s">
        <v>4</v>
      </c>
      <c r="L10" s="71" t="s">
        <v>5</v>
      </c>
    </row>
    <row r="11" spans="1:31" ht="15">
      <c r="B11" s="73" t="s">
        <v>17</v>
      </c>
      <c r="C11" s="52">
        <v>10</v>
      </c>
      <c r="D11" s="50">
        <v>10</v>
      </c>
      <c r="E11" s="50">
        <v>10</v>
      </c>
      <c r="F11" s="50"/>
      <c r="G11" s="50">
        <v>10</v>
      </c>
      <c r="H11" s="50">
        <v>10</v>
      </c>
      <c r="I11" s="50">
        <v>10</v>
      </c>
      <c r="J11" s="50"/>
      <c r="K11" s="51"/>
      <c r="L11" s="53">
        <f t="shared" ref="L11:L17" si="0">((C11+D11+E11)/3)+((G11+H11+I11)/3)-K11</f>
        <v>20</v>
      </c>
      <c r="M11" s="68"/>
    </row>
    <row r="12" spans="1:31" ht="15">
      <c r="B12" s="114" t="s">
        <v>79</v>
      </c>
      <c r="C12" s="115">
        <v>5.7</v>
      </c>
      <c r="D12" s="110">
        <v>6.3</v>
      </c>
      <c r="E12" s="110">
        <v>6</v>
      </c>
      <c r="F12" s="110">
        <f>(C12+D12+E12)/3</f>
        <v>6</v>
      </c>
      <c r="G12" s="110">
        <v>4.9000000000000004</v>
      </c>
      <c r="H12" s="110">
        <v>5.5</v>
      </c>
      <c r="I12" s="110">
        <v>5.3</v>
      </c>
      <c r="J12" s="110">
        <f>(G12+H12+I12)/3</f>
        <v>5.2333333333333334</v>
      </c>
      <c r="K12" s="111"/>
      <c r="L12" s="112">
        <f t="shared" si="0"/>
        <v>11.233333333333334</v>
      </c>
      <c r="M12" s="113">
        <v>1</v>
      </c>
    </row>
    <row r="13" spans="1:31" ht="15">
      <c r="B13" s="114" t="s">
        <v>207</v>
      </c>
      <c r="C13" s="115">
        <v>5</v>
      </c>
      <c r="D13" s="110">
        <v>5.3</v>
      </c>
      <c r="E13" s="110">
        <v>5.2</v>
      </c>
      <c r="F13" s="110">
        <f t="shared" ref="F13:F23" si="1">(C13+D13+E13)/3</f>
        <v>5.166666666666667</v>
      </c>
      <c r="G13" s="110">
        <v>5.7</v>
      </c>
      <c r="H13" s="110">
        <v>5.9</v>
      </c>
      <c r="I13" s="110">
        <v>5.4</v>
      </c>
      <c r="J13" s="110">
        <f t="shared" ref="J13:J23" si="2">(G13+H13+I13)/3</f>
        <v>5.666666666666667</v>
      </c>
      <c r="K13" s="111"/>
      <c r="L13" s="112">
        <f t="shared" si="0"/>
        <v>10.833333333333334</v>
      </c>
      <c r="M13" s="113">
        <v>2</v>
      </c>
    </row>
    <row r="14" spans="1:31" ht="15">
      <c r="B14" s="114" t="s">
        <v>47</v>
      </c>
      <c r="C14" s="115">
        <v>6</v>
      </c>
      <c r="D14" s="110">
        <v>6.2</v>
      </c>
      <c r="E14" s="110">
        <v>5.6</v>
      </c>
      <c r="F14" s="110">
        <f t="shared" si="1"/>
        <v>5.9333333333333327</v>
      </c>
      <c r="G14" s="110">
        <v>4.3</v>
      </c>
      <c r="H14" s="110">
        <v>4.5</v>
      </c>
      <c r="I14" s="110">
        <v>4.4000000000000004</v>
      </c>
      <c r="J14" s="110">
        <f t="shared" si="2"/>
        <v>4.4000000000000004</v>
      </c>
      <c r="K14" s="111"/>
      <c r="L14" s="112">
        <f t="shared" si="0"/>
        <v>10.333333333333332</v>
      </c>
      <c r="M14" s="113">
        <v>3</v>
      </c>
    </row>
    <row r="15" spans="1:31" ht="15">
      <c r="B15" s="114" t="s">
        <v>211</v>
      </c>
      <c r="C15" s="115">
        <v>4.5</v>
      </c>
      <c r="D15" s="110">
        <v>4.5999999999999996</v>
      </c>
      <c r="E15" s="110">
        <v>5.0999999999999996</v>
      </c>
      <c r="F15" s="110">
        <f t="shared" si="1"/>
        <v>4.7333333333333334</v>
      </c>
      <c r="G15" s="110">
        <v>5.3</v>
      </c>
      <c r="H15" s="110">
        <v>5.4</v>
      </c>
      <c r="I15" s="110">
        <v>5.5</v>
      </c>
      <c r="J15" s="110">
        <f t="shared" si="2"/>
        <v>5.3999999999999995</v>
      </c>
      <c r="K15" s="111"/>
      <c r="L15" s="112">
        <f t="shared" si="0"/>
        <v>10.133333333333333</v>
      </c>
      <c r="M15" s="113">
        <v>4</v>
      </c>
    </row>
    <row r="16" spans="1:31" ht="15">
      <c r="B16" s="69" t="s">
        <v>209</v>
      </c>
      <c r="C16" s="29">
        <v>3.7</v>
      </c>
      <c r="D16" s="27">
        <v>4.2</v>
      </c>
      <c r="E16" s="27">
        <v>4.3</v>
      </c>
      <c r="F16" s="110">
        <f t="shared" si="1"/>
        <v>4.0666666666666664</v>
      </c>
      <c r="G16" s="27">
        <v>3.7</v>
      </c>
      <c r="H16" s="27">
        <v>4.2</v>
      </c>
      <c r="I16" s="27">
        <v>3.8</v>
      </c>
      <c r="J16" s="110">
        <f t="shared" si="2"/>
        <v>3.9</v>
      </c>
      <c r="K16" s="28"/>
      <c r="L16" s="53">
        <f t="shared" si="0"/>
        <v>7.9666666666666668</v>
      </c>
      <c r="M16" s="43">
        <v>5</v>
      </c>
    </row>
    <row r="17" spans="2:31" ht="15">
      <c r="B17" s="69" t="s">
        <v>210</v>
      </c>
      <c r="C17" s="29">
        <v>4</v>
      </c>
      <c r="D17" s="27">
        <v>3.8</v>
      </c>
      <c r="E17" s="27">
        <v>3.8</v>
      </c>
      <c r="F17" s="110">
        <f t="shared" si="1"/>
        <v>3.8666666666666667</v>
      </c>
      <c r="G17" s="27">
        <v>4.2</v>
      </c>
      <c r="H17" s="27">
        <v>4</v>
      </c>
      <c r="I17" s="27">
        <v>4.5</v>
      </c>
      <c r="J17" s="110">
        <f t="shared" si="2"/>
        <v>4.2333333333333334</v>
      </c>
      <c r="K17" s="28">
        <v>0.3</v>
      </c>
      <c r="L17" s="53">
        <f t="shared" si="0"/>
        <v>7.8</v>
      </c>
      <c r="M17" s="43">
        <v>6</v>
      </c>
    </row>
    <row r="18" spans="2:31" ht="15.6" customHeight="1">
      <c r="B18" s="69" t="s">
        <v>214</v>
      </c>
      <c r="C18" s="29">
        <v>4.0999999999999996</v>
      </c>
      <c r="D18" s="27">
        <v>4</v>
      </c>
      <c r="E18" s="27">
        <v>3.8</v>
      </c>
      <c r="F18" s="110">
        <f t="shared" si="1"/>
        <v>3.9666666666666663</v>
      </c>
      <c r="G18" s="27">
        <v>3.7</v>
      </c>
      <c r="H18" s="27">
        <v>3.2</v>
      </c>
      <c r="I18" s="27">
        <v>3.8</v>
      </c>
      <c r="J18" s="110">
        <f t="shared" si="2"/>
        <v>3.5666666666666664</v>
      </c>
      <c r="K18" s="28"/>
      <c r="L18" s="53">
        <v>7.54</v>
      </c>
      <c r="M18" s="43">
        <v>7</v>
      </c>
      <c r="O18" s="210" t="s">
        <v>44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</row>
    <row r="19" spans="2:31" ht="15.75" thickBot="1">
      <c r="B19" s="69" t="s">
        <v>206</v>
      </c>
      <c r="C19" s="29">
        <v>2.8</v>
      </c>
      <c r="D19" s="27">
        <v>2.8</v>
      </c>
      <c r="E19" s="27">
        <v>3</v>
      </c>
      <c r="F19" s="110">
        <f t="shared" si="1"/>
        <v>2.8666666666666667</v>
      </c>
      <c r="G19" s="27">
        <v>3.9</v>
      </c>
      <c r="H19" s="27">
        <v>4.5</v>
      </c>
      <c r="I19" s="27">
        <v>4.5</v>
      </c>
      <c r="J19" s="110">
        <f t="shared" si="2"/>
        <v>4.3</v>
      </c>
      <c r="K19" s="28"/>
      <c r="L19" s="53">
        <f>((C19+D19+E19)/3)+((G19+H19+I19)/3)-K19</f>
        <v>7.1666666666666661</v>
      </c>
      <c r="M19" s="43">
        <v>8</v>
      </c>
      <c r="O19" s="2"/>
      <c r="P19" s="2"/>
      <c r="Q19" s="4"/>
      <c r="R19" s="4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/>
    </row>
    <row r="20" spans="2:31" ht="16.5" thickBot="1">
      <c r="B20" s="69" t="s">
        <v>212</v>
      </c>
      <c r="C20" s="29">
        <v>2.8</v>
      </c>
      <c r="D20" s="27">
        <v>2.8</v>
      </c>
      <c r="E20" s="27">
        <v>2.2000000000000002</v>
      </c>
      <c r="F20" s="110">
        <f t="shared" si="1"/>
        <v>2.6</v>
      </c>
      <c r="G20" s="27">
        <v>4.8</v>
      </c>
      <c r="H20" s="27">
        <v>4.9000000000000004</v>
      </c>
      <c r="I20" s="27">
        <v>4.4000000000000004</v>
      </c>
      <c r="J20" s="110">
        <f t="shared" si="2"/>
        <v>4.7</v>
      </c>
      <c r="K20" s="28">
        <v>0.3</v>
      </c>
      <c r="L20" s="53">
        <f>((C20+D20+E20)/3)+((G20+H20+I20)/3)-K20</f>
        <v>7.0000000000000009</v>
      </c>
      <c r="M20" s="43">
        <v>9</v>
      </c>
      <c r="O20" s="212" t="s">
        <v>0</v>
      </c>
      <c r="P20" s="206" t="s">
        <v>46</v>
      </c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9"/>
      <c r="AE20" s="4"/>
    </row>
    <row r="21" spans="2:31" ht="15.75" thickBot="1">
      <c r="B21" s="69" t="s">
        <v>213</v>
      </c>
      <c r="C21" s="29">
        <v>3</v>
      </c>
      <c r="D21" s="27">
        <v>3.2</v>
      </c>
      <c r="E21" s="27">
        <v>2.7</v>
      </c>
      <c r="F21" s="110">
        <f t="shared" si="1"/>
        <v>2.9666666666666668</v>
      </c>
      <c r="G21" s="27">
        <v>3.1</v>
      </c>
      <c r="H21" s="27">
        <v>2.7</v>
      </c>
      <c r="I21" s="27">
        <v>3.1</v>
      </c>
      <c r="J21" s="110">
        <f t="shared" si="2"/>
        <v>2.9666666666666668</v>
      </c>
      <c r="K21" s="28">
        <v>0.6</v>
      </c>
      <c r="L21" s="53">
        <f>((C21+D21+E21)/3)+((G21+H21+I21)/3)-K21</f>
        <v>5.3333333333333339</v>
      </c>
      <c r="M21" s="43">
        <v>10</v>
      </c>
      <c r="O21" s="213"/>
      <c r="P21" s="19" t="s">
        <v>13</v>
      </c>
      <c r="Q21" s="20" t="s">
        <v>15</v>
      </c>
      <c r="R21" s="20" t="s">
        <v>141</v>
      </c>
      <c r="S21" s="20" t="s">
        <v>16</v>
      </c>
      <c r="T21" s="20" t="s">
        <v>14</v>
      </c>
      <c r="U21" s="20" t="s">
        <v>142</v>
      </c>
      <c r="V21" s="20" t="s">
        <v>8</v>
      </c>
      <c r="W21" s="20" t="s">
        <v>9</v>
      </c>
      <c r="X21" s="20" t="s">
        <v>313</v>
      </c>
      <c r="Y21" s="20" t="s">
        <v>10</v>
      </c>
      <c r="Z21" s="20" t="s">
        <v>11</v>
      </c>
      <c r="AA21" s="20" t="s">
        <v>12</v>
      </c>
      <c r="AB21" s="202" t="s">
        <v>314</v>
      </c>
      <c r="AC21" s="21" t="s">
        <v>4</v>
      </c>
      <c r="AD21" s="22" t="s">
        <v>5</v>
      </c>
    </row>
    <row r="22" spans="2:31" ht="15.75" thickBot="1">
      <c r="B22" s="69" t="s">
        <v>216</v>
      </c>
      <c r="C22" s="29">
        <v>3.3</v>
      </c>
      <c r="D22" s="27">
        <v>2.9</v>
      </c>
      <c r="E22" s="27">
        <v>2.9</v>
      </c>
      <c r="F22" s="110">
        <f t="shared" si="1"/>
        <v>3.0333333333333332</v>
      </c>
      <c r="G22" s="27">
        <v>2.4</v>
      </c>
      <c r="H22" s="27">
        <v>2</v>
      </c>
      <c r="I22" s="27">
        <v>2.2000000000000002</v>
      </c>
      <c r="J22" s="110">
        <f t="shared" si="2"/>
        <v>2.2000000000000002</v>
      </c>
      <c r="K22" s="28"/>
      <c r="L22" s="53">
        <f>((C22+D22+E22)/3)+((G22+H22+I22)/3)-K22</f>
        <v>5.2333333333333334</v>
      </c>
      <c r="M22" s="43">
        <v>11</v>
      </c>
      <c r="O22" s="37" t="s">
        <v>17</v>
      </c>
      <c r="P22" s="15">
        <v>4</v>
      </c>
      <c r="Q22" s="16">
        <v>4</v>
      </c>
      <c r="R22" s="16"/>
      <c r="S22" s="16">
        <v>4</v>
      </c>
      <c r="T22" s="16">
        <v>4</v>
      </c>
      <c r="U22" s="16"/>
      <c r="V22" s="16">
        <v>10</v>
      </c>
      <c r="W22" s="16">
        <v>10</v>
      </c>
      <c r="X22" s="16"/>
      <c r="Y22" s="16">
        <v>10</v>
      </c>
      <c r="Z22" s="16">
        <v>10</v>
      </c>
      <c r="AA22" s="16">
        <v>10</v>
      </c>
      <c r="AB22" s="196"/>
      <c r="AC22" s="17"/>
      <c r="AD22" s="36">
        <f>((P22+Q22)/2)+((S22+T22)/2)+((V22+W22)/2)+((Y22+Z22+AA22)/3)-AC22</f>
        <v>28</v>
      </c>
      <c r="AE22" s="26"/>
    </row>
    <row r="23" spans="2:31" ht="15.75" thickBot="1">
      <c r="B23" s="70" t="s">
        <v>215</v>
      </c>
      <c r="C23" s="31">
        <v>2.8</v>
      </c>
      <c r="D23" s="32">
        <v>2.5</v>
      </c>
      <c r="E23" s="32">
        <v>2.8</v>
      </c>
      <c r="F23" s="110">
        <f t="shared" si="1"/>
        <v>2.6999999999999997</v>
      </c>
      <c r="G23" s="32">
        <v>1.8</v>
      </c>
      <c r="H23" s="32">
        <v>2.2999999999999998</v>
      </c>
      <c r="I23" s="32">
        <v>1.7</v>
      </c>
      <c r="J23" s="110">
        <f t="shared" si="2"/>
        <v>1.9333333333333333</v>
      </c>
      <c r="K23" s="33"/>
      <c r="L23" s="54">
        <f>((C23+D23+E23)/3)+((G23+H23+I23)/3)-K23</f>
        <v>4.6333333333333329</v>
      </c>
      <c r="M23" s="44">
        <v>12</v>
      </c>
      <c r="O23" s="116" t="s">
        <v>45</v>
      </c>
      <c r="P23" s="117">
        <v>0.2</v>
      </c>
      <c r="Q23" s="118">
        <v>0.7</v>
      </c>
      <c r="R23" s="118">
        <f>(P23+Q23)/2</f>
        <v>0.44999999999999996</v>
      </c>
      <c r="S23" s="118">
        <v>0.1</v>
      </c>
      <c r="T23" s="118">
        <v>0.1</v>
      </c>
      <c r="U23" s="118">
        <f>(S23+T23)/2</f>
        <v>0.1</v>
      </c>
      <c r="V23" s="118">
        <v>5</v>
      </c>
      <c r="W23" s="118">
        <v>4.9000000000000004</v>
      </c>
      <c r="X23" s="118">
        <f>(V23+W23)/2</f>
        <v>4.95</v>
      </c>
      <c r="Y23" s="118">
        <v>5.6</v>
      </c>
      <c r="Z23" s="118">
        <v>5</v>
      </c>
      <c r="AA23" s="118">
        <v>5.6</v>
      </c>
      <c r="AB23" s="118">
        <f>(Y23+Z23+AA23)/3</f>
        <v>5.3999999999999995</v>
      </c>
      <c r="AC23" s="119"/>
      <c r="AD23" s="120">
        <f>((P23+Q23)/2)+((S23+T23)/2)+((V23+W23)/2)+((Y23+Z23+AA23)/3)-AC23</f>
        <v>10.899999999999999</v>
      </c>
      <c r="AE23" s="121">
        <v>1</v>
      </c>
    </row>
    <row r="25" spans="2:31" ht="20.25">
      <c r="B25" s="210" t="s">
        <v>136</v>
      </c>
      <c r="C25" s="210"/>
      <c r="D25" s="210"/>
      <c r="E25" s="210"/>
      <c r="F25" s="210"/>
      <c r="G25" s="210"/>
      <c r="H25" s="210"/>
      <c r="I25" s="210"/>
      <c r="J25" s="210"/>
      <c r="K25" s="210"/>
      <c r="O25" s="210" t="s">
        <v>90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</row>
    <row r="26" spans="2:31" ht="15.75" thickBot="1">
      <c r="C26" s="2"/>
      <c r="D26" s="4"/>
      <c r="E26" s="3"/>
      <c r="F26" s="4"/>
      <c r="G26" s="4"/>
      <c r="H26" s="4"/>
      <c r="I26" s="4"/>
      <c r="J26" s="4"/>
      <c r="K26" s="4"/>
      <c r="O26" s="2"/>
      <c r="P26" s="2"/>
      <c r="Q26" s="4"/>
      <c r="R26" s="4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/>
    </row>
    <row r="27" spans="2:31" ht="16.5" thickBot="1">
      <c r="B27" s="204" t="s">
        <v>135</v>
      </c>
      <c r="C27" s="206" t="s">
        <v>139</v>
      </c>
      <c r="D27" s="207"/>
      <c r="E27" s="207"/>
      <c r="F27" s="208"/>
      <c r="G27" s="208"/>
      <c r="H27" s="208"/>
      <c r="I27" s="208"/>
      <c r="J27" s="208"/>
      <c r="K27" s="209"/>
      <c r="O27" s="204" t="s">
        <v>1</v>
      </c>
      <c r="P27" s="206" t="s">
        <v>2</v>
      </c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9"/>
      <c r="AE27" s="4"/>
    </row>
    <row r="28" spans="2:31" ht="15.75" thickBot="1">
      <c r="B28" s="205"/>
      <c r="C28" s="66" t="s">
        <v>141</v>
      </c>
      <c r="D28" s="67" t="s">
        <v>142</v>
      </c>
      <c r="E28" s="67" t="s">
        <v>143</v>
      </c>
      <c r="F28" s="199" t="s">
        <v>318</v>
      </c>
      <c r="G28" s="198" t="s">
        <v>10</v>
      </c>
      <c r="H28" s="198" t="s">
        <v>11</v>
      </c>
      <c r="I28" s="198" t="s">
        <v>12</v>
      </c>
      <c r="J28" s="199" t="s">
        <v>314</v>
      </c>
      <c r="K28" s="65" t="s">
        <v>4</v>
      </c>
      <c r="L28" s="71" t="s">
        <v>5</v>
      </c>
      <c r="O28" s="211"/>
      <c r="P28" s="19" t="s">
        <v>13</v>
      </c>
      <c r="Q28" s="20" t="s">
        <v>15</v>
      </c>
      <c r="R28" s="20" t="s">
        <v>141</v>
      </c>
      <c r="S28" s="20" t="s">
        <v>16</v>
      </c>
      <c r="T28" s="20" t="s">
        <v>14</v>
      </c>
      <c r="U28" s="20" t="s">
        <v>142</v>
      </c>
      <c r="V28" s="20" t="s">
        <v>8</v>
      </c>
      <c r="W28" s="20" t="s">
        <v>9</v>
      </c>
      <c r="X28" s="20" t="s">
        <v>313</v>
      </c>
      <c r="Y28" s="20" t="s">
        <v>10</v>
      </c>
      <c r="Z28" s="20" t="s">
        <v>11</v>
      </c>
      <c r="AA28" s="20" t="s">
        <v>12</v>
      </c>
      <c r="AB28" s="202" t="s">
        <v>314</v>
      </c>
      <c r="AC28" s="21" t="s">
        <v>4</v>
      </c>
      <c r="AD28" s="40" t="s">
        <v>5</v>
      </c>
    </row>
    <row r="29" spans="2:31" ht="15.75" thickBot="1">
      <c r="B29" s="46" t="s">
        <v>17</v>
      </c>
      <c r="C29" s="63">
        <v>10</v>
      </c>
      <c r="D29" s="64">
        <v>10</v>
      </c>
      <c r="E29" s="64">
        <v>10</v>
      </c>
      <c r="F29" s="199"/>
      <c r="G29" s="50">
        <v>10</v>
      </c>
      <c r="H29" s="50">
        <v>10</v>
      </c>
      <c r="I29" s="50">
        <v>10</v>
      </c>
      <c r="J29" s="199"/>
      <c r="K29" s="17"/>
      <c r="L29" s="75">
        <f>((C29+D29+E29)/3)+((G29+H29+I29)/3)-K29</f>
        <v>20</v>
      </c>
      <c r="M29" s="24"/>
      <c r="O29" s="46" t="s">
        <v>17</v>
      </c>
      <c r="P29" s="15">
        <v>4</v>
      </c>
      <c r="Q29" s="16">
        <v>4</v>
      </c>
      <c r="R29" s="16"/>
      <c r="S29" s="16">
        <v>4</v>
      </c>
      <c r="T29" s="16">
        <v>4</v>
      </c>
      <c r="U29" s="16"/>
      <c r="V29" s="16">
        <v>10</v>
      </c>
      <c r="W29" s="16">
        <v>10</v>
      </c>
      <c r="X29" s="16"/>
      <c r="Y29" s="16">
        <v>10</v>
      </c>
      <c r="Z29" s="16">
        <v>10</v>
      </c>
      <c r="AA29" s="16">
        <v>10</v>
      </c>
      <c r="AB29" s="196"/>
      <c r="AC29" s="17"/>
      <c r="AD29" s="42">
        <f>((P29+Q29)/2)+((S29+T29)/2)+((V29+W29)/2)+((Y29+Z29+AA29)/3)-AC29</f>
        <v>28</v>
      </c>
      <c r="AE29" s="24"/>
    </row>
    <row r="30" spans="2:31" ht="15">
      <c r="B30" s="109" t="s">
        <v>219</v>
      </c>
      <c r="C30" s="110">
        <v>6</v>
      </c>
      <c r="D30" s="110">
        <v>6.5</v>
      </c>
      <c r="E30" s="110">
        <v>6.5</v>
      </c>
      <c r="F30" s="199">
        <f>(C30+D30+E30)/3</f>
        <v>6.333333333333333</v>
      </c>
      <c r="G30" s="200">
        <v>6.5</v>
      </c>
      <c r="H30" s="200">
        <v>6.7</v>
      </c>
      <c r="I30" s="200">
        <v>6.4</v>
      </c>
      <c r="J30" s="199">
        <f>(G30+H30+I30)/3</f>
        <v>6.5333333333333341</v>
      </c>
      <c r="K30" s="111"/>
      <c r="L30" s="112">
        <v>12.86</v>
      </c>
      <c r="M30" s="113">
        <v>1</v>
      </c>
      <c r="O30" s="122" t="s">
        <v>47</v>
      </c>
      <c r="P30" s="115">
        <v>1.4</v>
      </c>
      <c r="Q30" s="110">
        <v>1.3</v>
      </c>
      <c r="R30" s="110">
        <f>(P30+Q30)/2</f>
        <v>1.35</v>
      </c>
      <c r="S30" s="110">
        <v>0.5</v>
      </c>
      <c r="T30" s="110">
        <v>0.1</v>
      </c>
      <c r="U30" s="110">
        <f>(S30+T30)/2</f>
        <v>0.3</v>
      </c>
      <c r="V30" s="110">
        <v>5.2</v>
      </c>
      <c r="W30" s="110">
        <v>5.0999999999999996</v>
      </c>
      <c r="X30" s="110">
        <f>(V30+W30)/2</f>
        <v>5.15</v>
      </c>
      <c r="Y30" s="110">
        <v>5.2</v>
      </c>
      <c r="Z30" s="110">
        <v>5</v>
      </c>
      <c r="AA30" s="110">
        <v>5.2</v>
      </c>
      <c r="AB30" s="110">
        <f>(Y30+Z30+AA30)/3</f>
        <v>5.1333333333333329</v>
      </c>
      <c r="AC30" s="111"/>
      <c r="AD30" s="112">
        <f>((P30+Q30)/2)+((S30+T30)/2)+((V30+W30)/2)+((Y30+Z30+AA30)/3)-AC30</f>
        <v>11.933333333333334</v>
      </c>
      <c r="AE30" s="113">
        <v>1</v>
      </c>
    </row>
    <row r="31" spans="2:31" ht="15.75" thickBot="1">
      <c r="B31" s="114" t="s">
        <v>138</v>
      </c>
      <c r="C31" s="110">
        <v>5.2</v>
      </c>
      <c r="D31" s="110">
        <v>5.2</v>
      </c>
      <c r="E31" s="110">
        <v>4.5999999999999996</v>
      </c>
      <c r="F31" s="199">
        <f>(C31+D31+E31)/3</f>
        <v>5</v>
      </c>
      <c r="G31" s="200">
        <v>5.6</v>
      </c>
      <c r="H31" s="200">
        <v>6</v>
      </c>
      <c r="I31" s="200">
        <v>5.7</v>
      </c>
      <c r="J31" s="199">
        <f>(G31+H31+I31)/3</f>
        <v>5.7666666666666666</v>
      </c>
      <c r="K31" s="111"/>
      <c r="L31" s="112">
        <f>((C31+D31+E31)/3)+((G31+H31+I31)/3)-K31</f>
        <v>10.766666666666666</v>
      </c>
      <c r="M31" s="113">
        <v>2</v>
      </c>
      <c r="O31" s="123" t="s">
        <v>221</v>
      </c>
      <c r="P31" s="117">
        <v>0.3</v>
      </c>
      <c r="Q31" s="118">
        <v>0.4</v>
      </c>
      <c r="R31" s="110">
        <f>(P31+Q31)/2</f>
        <v>0.35</v>
      </c>
      <c r="S31" s="118">
        <v>0.1</v>
      </c>
      <c r="T31" s="118">
        <v>0.5</v>
      </c>
      <c r="U31" s="110">
        <f>(S31+T31)/2</f>
        <v>0.3</v>
      </c>
      <c r="V31" s="118">
        <v>4.8</v>
      </c>
      <c r="W31" s="118">
        <v>4.3</v>
      </c>
      <c r="X31" s="110">
        <f>(V31+W31)/2</f>
        <v>4.55</v>
      </c>
      <c r="Y31" s="118">
        <v>3</v>
      </c>
      <c r="Z31" s="118">
        <v>3</v>
      </c>
      <c r="AA31" s="118">
        <v>3.2</v>
      </c>
      <c r="AB31" s="110">
        <f>(Y31+Z31+AA31)/3</f>
        <v>3.0666666666666664</v>
      </c>
      <c r="AC31" s="119">
        <v>0.3</v>
      </c>
      <c r="AD31" s="120">
        <f>((P31+Q31)/2)+((S31+T31)/2)+((V31+W31)/2)+((Y31+Z31+AA31)/3)-AC31</f>
        <v>7.9666666666666659</v>
      </c>
      <c r="AE31" s="124">
        <v>2</v>
      </c>
    </row>
    <row r="32" spans="2:31" ht="15">
      <c r="B32" s="114" t="s">
        <v>218</v>
      </c>
      <c r="C32" s="110">
        <v>4</v>
      </c>
      <c r="D32" s="110">
        <v>4.3</v>
      </c>
      <c r="E32" s="110">
        <v>3.8</v>
      </c>
      <c r="F32" s="199">
        <f>(C32+D32+E32)/3</f>
        <v>4.0333333333333341</v>
      </c>
      <c r="G32" s="200">
        <v>5.0999999999999996</v>
      </c>
      <c r="H32" s="200">
        <v>5.2</v>
      </c>
      <c r="I32" s="200">
        <v>5.5</v>
      </c>
      <c r="J32" s="199">
        <f>(G32+H32+I32)/3</f>
        <v>5.2666666666666666</v>
      </c>
      <c r="K32" s="111"/>
      <c r="L32" s="112">
        <f>((C32+D32+E32)/3)+((G32+H32+I32)/3)-K32</f>
        <v>9.3000000000000007</v>
      </c>
      <c r="M32" s="113">
        <v>3</v>
      </c>
    </row>
    <row r="33" spans="2:31" ht="20.25">
      <c r="B33" s="69" t="s">
        <v>137</v>
      </c>
      <c r="C33" s="27">
        <v>3.8</v>
      </c>
      <c r="D33" s="27">
        <v>4.5999999999999996</v>
      </c>
      <c r="E33" s="27">
        <v>3.8</v>
      </c>
      <c r="F33" s="199">
        <f>(C33+D33+E33)/3</f>
        <v>4.0666666666666664</v>
      </c>
      <c r="G33" s="201">
        <v>4.5999999999999996</v>
      </c>
      <c r="H33" s="201">
        <v>4.2</v>
      </c>
      <c r="I33" s="201">
        <v>4.3</v>
      </c>
      <c r="J33" s="199">
        <f>(G33+H33+I33)/3</f>
        <v>4.3666666666666671</v>
      </c>
      <c r="K33" s="28"/>
      <c r="L33" s="53">
        <v>8.44</v>
      </c>
      <c r="M33" s="43">
        <v>4</v>
      </c>
      <c r="O33" s="210" t="s">
        <v>96</v>
      </c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2:31" ht="15.75" thickBot="1">
      <c r="B34" s="70" t="s">
        <v>220</v>
      </c>
      <c r="C34" s="32">
        <v>3.5</v>
      </c>
      <c r="D34" s="32">
        <v>3.5</v>
      </c>
      <c r="E34" s="32">
        <v>3.5</v>
      </c>
      <c r="F34" s="199">
        <f>(C34+D34+E34)/3</f>
        <v>3.5</v>
      </c>
      <c r="G34" s="201">
        <v>4</v>
      </c>
      <c r="H34" s="201">
        <v>4.5</v>
      </c>
      <c r="I34" s="201">
        <v>4.0999999999999996</v>
      </c>
      <c r="J34" s="199">
        <f>(G34+H34+I34)/3</f>
        <v>4.2</v>
      </c>
      <c r="K34" s="33"/>
      <c r="L34" s="54">
        <f>((C34+D34+E34)/3)+((G34+H34+I34)/3)-K34</f>
        <v>7.7</v>
      </c>
      <c r="M34" s="44">
        <v>5</v>
      </c>
      <c r="O34" s="2"/>
      <c r="P34" s="2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</row>
    <row r="35" spans="2:31" ht="16.5" thickBot="1">
      <c r="O35" s="204" t="s">
        <v>1</v>
      </c>
      <c r="P35" s="206" t="s">
        <v>46</v>
      </c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9"/>
      <c r="AE35" s="4"/>
    </row>
    <row r="36" spans="2:31" ht="15.75" thickBot="1">
      <c r="O36" s="211"/>
      <c r="P36" s="19" t="s">
        <v>13</v>
      </c>
      <c r="Q36" s="20" t="s">
        <v>15</v>
      </c>
      <c r="R36" s="20" t="s">
        <v>141</v>
      </c>
      <c r="S36" s="20" t="s">
        <v>16</v>
      </c>
      <c r="T36" s="20" t="s">
        <v>14</v>
      </c>
      <c r="U36" s="20" t="s">
        <v>142</v>
      </c>
      <c r="V36" s="20" t="s">
        <v>8</v>
      </c>
      <c r="W36" s="20" t="s">
        <v>9</v>
      </c>
      <c r="X36" s="20" t="s">
        <v>313</v>
      </c>
      <c r="Y36" s="20" t="s">
        <v>10</v>
      </c>
      <c r="Z36" s="20" t="s">
        <v>11</v>
      </c>
      <c r="AA36" s="20" t="s">
        <v>12</v>
      </c>
      <c r="AB36" s="202" t="s">
        <v>314</v>
      </c>
      <c r="AC36" s="21" t="s">
        <v>4</v>
      </c>
      <c r="AD36" s="22" t="s">
        <v>5</v>
      </c>
    </row>
    <row r="37" spans="2:31" ht="15.75" thickBot="1">
      <c r="O37" s="37" t="s">
        <v>17</v>
      </c>
      <c r="P37" s="15">
        <v>4</v>
      </c>
      <c r="Q37" s="16">
        <v>4</v>
      </c>
      <c r="R37" s="16"/>
      <c r="S37" s="16">
        <v>4</v>
      </c>
      <c r="T37" s="16">
        <v>4</v>
      </c>
      <c r="U37" s="16"/>
      <c r="V37" s="16">
        <v>10</v>
      </c>
      <c r="W37" s="16">
        <v>10</v>
      </c>
      <c r="X37" s="16"/>
      <c r="Y37" s="16">
        <v>10</v>
      </c>
      <c r="Z37" s="16">
        <v>10</v>
      </c>
      <c r="AA37" s="16">
        <v>10</v>
      </c>
      <c r="AB37" s="196"/>
      <c r="AC37" s="17"/>
      <c r="AD37" s="36">
        <f>((P37+Q37)/2)+((S37+T37)/2)+((V37+W37)/2)+((Y37+Z37+AA37)/3)-AC37</f>
        <v>28</v>
      </c>
      <c r="AE37" s="26"/>
    </row>
    <row r="38" spans="2:31" ht="15.75" thickBot="1">
      <c r="O38" s="116" t="s">
        <v>97</v>
      </c>
      <c r="P38" s="117">
        <v>1.1000000000000001</v>
      </c>
      <c r="Q38" s="118">
        <v>1.4</v>
      </c>
      <c r="R38" s="118">
        <f>(P38+Q38)/2</f>
        <v>1.25</v>
      </c>
      <c r="S38" s="118">
        <v>0.9</v>
      </c>
      <c r="T38" s="118">
        <v>0.9</v>
      </c>
      <c r="U38" s="118">
        <f>(S38+T38)/2</f>
        <v>0.9</v>
      </c>
      <c r="V38" s="118">
        <v>4</v>
      </c>
      <c r="W38" s="118">
        <v>4.3</v>
      </c>
      <c r="X38" s="118">
        <f>(V38+W38)/2</f>
        <v>4.1500000000000004</v>
      </c>
      <c r="Y38" s="118">
        <v>4.2</v>
      </c>
      <c r="Z38" s="118">
        <v>4.5999999999999996</v>
      </c>
      <c r="AA38" s="118">
        <v>4.3</v>
      </c>
      <c r="AB38" s="118">
        <f>(Y38+Z38+AA38)/3</f>
        <v>4.3666666666666671</v>
      </c>
      <c r="AC38" s="119">
        <v>0.3</v>
      </c>
      <c r="AD38" s="120">
        <f>((P38+Q38)/2)+((S38+T38)/2)+((V38+W38)/2)+((Y38+Z38+AA38)/3)-AC38</f>
        <v>10.366666666666667</v>
      </c>
      <c r="AE38" s="121">
        <v>1</v>
      </c>
    </row>
    <row r="39" spans="2:31" ht="15.6" customHeight="1"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76"/>
      <c r="AE39" s="58"/>
    </row>
    <row r="40" spans="2:31" ht="21" thickBot="1">
      <c r="O40" s="210" t="s">
        <v>162</v>
      </c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</row>
    <row r="41" spans="2:31" ht="16.5" thickBot="1">
      <c r="O41" s="212" t="s">
        <v>135</v>
      </c>
      <c r="P41" s="206" t="s">
        <v>18</v>
      </c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9"/>
      <c r="AE41" s="4"/>
    </row>
    <row r="42" spans="2:31" ht="15.75" thickBot="1">
      <c r="O42" s="213"/>
      <c r="P42" s="19" t="s">
        <v>13</v>
      </c>
      <c r="Q42" s="20" t="s">
        <v>15</v>
      </c>
      <c r="R42" s="20" t="s">
        <v>141</v>
      </c>
      <c r="S42" s="20" t="s">
        <v>16</v>
      </c>
      <c r="T42" s="20" t="s">
        <v>14</v>
      </c>
      <c r="U42" s="20" t="s">
        <v>142</v>
      </c>
      <c r="V42" s="20" t="s">
        <v>8</v>
      </c>
      <c r="W42" s="20" t="s">
        <v>9</v>
      </c>
      <c r="X42" s="20" t="s">
        <v>313</v>
      </c>
      <c r="Y42" s="20" t="s">
        <v>10</v>
      </c>
      <c r="Z42" s="20" t="s">
        <v>11</v>
      </c>
      <c r="AA42" s="20" t="s">
        <v>12</v>
      </c>
      <c r="AB42" s="202" t="s">
        <v>314</v>
      </c>
      <c r="AC42" s="21" t="s">
        <v>4</v>
      </c>
      <c r="AD42" s="40" t="s">
        <v>5</v>
      </c>
    </row>
    <row r="43" spans="2:31" ht="15">
      <c r="O43" s="46" t="s">
        <v>17</v>
      </c>
      <c r="P43" s="63">
        <v>4</v>
      </c>
      <c r="Q43" s="64">
        <v>4</v>
      </c>
      <c r="R43" s="64"/>
      <c r="S43" s="64">
        <v>4</v>
      </c>
      <c r="T43" s="64">
        <v>4</v>
      </c>
      <c r="U43" s="64"/>
      <c r="V43" s="64">
        <v>10</v>
      </c>
      <c r="W43" s="64">
        <v>10</v>
      </c>
      <c r="X43" s="64"/>
      <c r="Y43" s="64">
        <v>10</v>
      </c>
      <c r="Z43" s="64">
        <v>10</v>
      </c>
      <c r="AA43" s="64">
        <v>10</v>
      </c>
      <c r="AB43" s="145"/>
      <c r="AC43" s="17"/>
      <c r="AD43" s="42">
        <f>((P43+Q43)/2)+((S43+T43)/2)+((V43+W43)/2)+((Y43+Z43+AA43)/3)-AC43</f>
        <v>28</v>
      </c>
      <c r="AE43" s="24"/>
    </row>
    <row r="44" spans="2:31" ht="15.75" thickBot="1">
      <c r="O44" s="125" t="s">
        <v>222</v>
      </c>
      <c r="P44" s="117">
        <v>1.7</v>
      </c>
      <c r="Q44" s="118">
        <v>2</v>
      </c>
      <c r="R44" s="118">
        <f>(P44+Q44)/2</f>
        <v>1.85</v>
      </c>
      <c r="S44" s="118">
        <v>0.8</v>
      </c>
      <c r="T44" s="118">
        <v>1</v>
      </c>
      <c r="U44" s="118">
        <f>(S44+T44)/2</f>
        <v>0.9</v>
      </c>
      <c r="V44" s="118">
        <v>7.1</v>
      </c>
      <c r="W44" s="118">
        <v>7</v>
      </c>
      <c r="X44" s="118">
        <f>(V44+W44)/2</f>
        <v>7.05</v>
      </c>
      <c r="Y44" s="118">
        <v>5.7</v>
      </c>
      <c r="Z44" s="118">
        <v>6</v>
      </c>
      <c r="AA44" s="118">
        <v>5.6</v>
      </c>
      <c r="AB44" s="118">
        <f>(Y44+Z44+AA44)/3</f>
        <v>5.7666666666666657</v>
      </c>
      <c r="AC44" s="119"/>
      <c r="AD44" s="120">
        <f>((P44+Q44)/2)+((S44+T44)/2)+((V44+W44)/2)+((Y44+Z44+AA44)/3)-AC44</f>
        <v>15.566666666666666</v>
      </c>
      <c r="AE44" s="124">
        <v>1</v>
      </c>
    </row>
    <row r="48" spans="2:31" ht="21" thickBot="1">
      <c r="O48" s="210" t="s">
        <v>306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</row>
    <row r="49" spans="15:31" ht="16.5" thickBot="1">
      <c r="O49" s="212" t="s">
        <v>135</v>
      </c>
      <c r="P49" s="206" t="s">
        <v>18</v>
      </c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9"/>
      <c r="AE49" s="4"/>
    </row>
    <row r="50" spans="15:31" ht="15.75" thickBot="1">
      <c r="O50" s="213"/>
      <c r="P50" s="19" t="s">
        <v>13</v>
      </c>
      <c r="Q50" s="20" t="s">
        <v>15</v>
      </c>
      <c r="R50" s="20" t="s">
        <v>141</v>
      </c>
      <c r="S50" s="20" t="s">
        <v>16</v>
      </c>
      <c r="T50" s="20" t="s">
        <v>14</v>
      </c>
      <c r="U50" s="20" t="s">
        <v>142</v>
      </c>
      <c r="V50" s="20" t="s">
        <v>8</v>
      </c>
      <c r="W50" s="20" t="s">
        <v>9</v>
      </c>
      <c r="X50" s="20" t="s">
        <v>313</v>
      </c>
      <c r="Y50" s="20" t="s">
        <v>10</v>
      </c>
      <c r="Z50" s="20" t="s">
        <v>11</v>
      </c>
      <c r="AA50" s="20" t="s">
        <v>12</v>
      </c>
      <c r="AB50" s="202" t="s">
        <v>314</v>
      </c>
      <c r="AC50" s="21" t="s">
        <v>4</v>
      </c>
      <c r="AD50" s="40" t="s">
        <v>5</v>
      </c>
    </row>
    <row r="51" spans="15:31" ht="15">
      <c r="O51" s="46" t="s">
        <v>17</v>
      </c>
      <c r="P51" s="63">
        <v>4</v>
      </c>
      <c r="Q51" s="64">
        <v>4</v>
      </c>
      <c r="R51" s="64"/>
      <c r="S51" s="64">
        <v>4</v>
      </c>
      <c r="T51" s="64">
        <v>4</v>
      </c>
      <c r="U51" s="64"/>
      <c r="V51" s="64">
        <v>10</v>
      </c>
      <c r="W51" s="64">
        <v>10</v>
      </c>
      <c r="X51" s="64"/>
      <c r="Y51" s="64">
        <v>10</v>
      </c>
      <c r="Z51" s="64">
        <v>10</v>
      </c>
      <c r="AA51" s="64">
        <v>10</v>
      </c>
      <c r="AB51" s="145"/>
      <c r="AC51" s="17"/>
      <c r="AD51" s="42">
        <f>((P51+Q51)/2)+((S51+T51)/2)+((V51+W51)/2)+((Y51+Z51+AA51)/3)-AC51</f>
        <v>28</v>
      </c>
      <c r="AE51" s="24"/>
    </row>
    <row r="52" spans="15:31" ht="15.75" thickBot="1">
      <c r="O52" s="125" t="s">
        <v>307</v>
      </c>
      <c r="P52" s="117">
        <v>0.4</v>
      </c>
      <c r="Q52" s="118">
        <v>0.3</v>
      </c>
      <c r="R52" s="118">
        <f>(P52+Q52)/2</f>
        <v>0.35</v>
      </c>
      <c r="S52" s="118">
        <v>0.5</v>
      </c>
      <c r="T52" s="118">
        <v>0.5</v>
      </c>
      <c r="U52" s="118">
        <f>(S52+T52)/2</f>
        <v>0.5</v>
      </c>
      <c r="V52" s="118">
        <v>4.3</v>
      </c>
      <c r="W52" s="118">
        <v>4.8</v>
      </c>
      <c r="X52" s="118">
        <f>(V52+W52)/2</f>
        <v>4.55</v>
      </c>
      <c r="Y52" s="118">
        <v>5.0999999999999996</v>
      </c>
      <c r="Z52" s="118">
        <v>5.4</v>
      </c>
      <c r="AA52" s="118">
        <v>4.8</v>
      </c>
      <c r="AB52" s="118">
        <f>(Y52+Z52+AA52)/3</f>
        <v>5.1000000000000005</v>
      </c>
      <c r="AC52" s="119">
        <v>0.6</v>
      </c>
      <c r="AD52" s="120">
        <f>((P52+Q52)/2)+((S52+T52)/2)+((V52+W52)/2)+((Y52+Z52+AA52)/3)-AC52</f>
        <v>9.9</v>
      </c>
      <c r="AE52" s="124">
        <v>1</v>
      </c>
    </row>
  </sheetData>
  <sheetProtection algorithmName="SHA-512" hashValue="bv03J5CaLPz4UrQ5Q90PI1HJBElEAR3kgPIEVXfaVJHn0Z4o26/YwmqlluyW9gygohmM1m2QHORVbXlxrxcnUQ==" saltValue="8cVve2nNtcNcIK9Fc8mwvw==" spinCount="100000" sheet="1" objects="1" scenarios="1"/>
  <sortState ref="O30:AD31">
    <sortCondition descending="1" ref="AD30:AD31"/>
  </sortState>
  <mergeCells count="23">
    <mergeCell ref="O40:AE40"/>
    <mergeCell ref="A1:AD1"/>
    <mergeCell ref="A3:AD3"/>
    <mergeCell ref="B25:K25"/>
    <mergeCell ref="B7:M7"/>
    <mergeCell ref="B9:B10"/>
    <mergeCell ref="C9:M9"/>
    <mergeCell ref="O18:AE18"/>
    <mergeCell ref="O20:O21"/>
    <mergeCell ref="P20:AD20"/>
    <mergeCell ref="O25:AE25"/>
    <mergeCell ref="O48:AE48"/>
    <mergeCell ref="O49:O50"/>
    <mergeCell ref="P49:AD49"/>
    <mergeCell ref="O41:O42"/>
    <mergeCell ref="P41:AD41"/>
    <mergeCell ref="B27:B28"/>
    <mergeCell ref="C27:K27"/>
    <mergeCell ref="O33:AE33"/>
    <mergeCell ref="O35:O36"/>
    <mergeCell ref="P35:AD35"/>
    <mergeCell ref="O27:O28"/>
    <mergeCell ref="P27:AD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rstPageNumber="6" orientation="landscape" useFirstPageNumber="1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5"/>
  <sheetViews>
    <sheetView zoomScaleNormal="100" workbookViewId="0">
      <selection activeCell="O24" sqref="O24"/>
    </sheetView>
  </sheetViews>
  <sheetFormatPr baseColWidth="10" defaultColWidth="11.42578125" defaultRowHeight="14.25"/>
  <cols>
    <col min="1" max="1" width="32.28515625" style="2" bestFit="1" customWidth="1"/>
    <col min="2" max="2" width="6.7109375" style="2" customWidth="1"/>
    <col min="3" max="5" width="6.7109375" style="2" hidden="1" customWidth="1"/>
    <col min="6" max="6" width="6.7109375" style="2" customWidth="1"/>
    <col min="7" max="8" width="6.7109375" style="2" hidden="1" customWidth="1"/>
    <col min="9" max="9" width="6.7109375" style="2" customWidth="1"/>
    <col min="10" max="12" width="6.7109375" style="2" hidden="1" customWidth="1"/>
    <col min="13" max="15" width="6.7109375" style="2" customWidth="1"/>
    <col min="16" max="16" width="3.7109375" style="2" bestFit="1" customWidth="1"/>
    <col min="17" max="17" width="5.7109375" style="2" customWidth="1"/>
    <col min="18" max="18" width="32.5703125" style="2" customWidth="1"/>
    <col min="19" max="20" width="6.7109375" style="2" hidden="1" customWidth="1"/>
    <col min="21" max="21" width="6.7109375" style="2" customWidth="1"/>
    <col min="22" max="22" width="6.7109375" style="2" hidden="1" customWidth="1"/>
    <col min="23" max="23" width="6.7109375" style="6" hidden="1" customWidth="1"/>
    <col min="24" max="24" width="6.7109375" style="6" customWidth="1"/>
    <col min="25" max="25" width="6.7109375" style="7" hidden="1" customWidth="1"/>
    <col min="26" max="26" width="6.7109375" style="2" hidden="1" customWidth="1"/>
    <col min="27" max="27" width="6.7109375" style="2" customWidth="1"/>
    <col min="28" max="28" width="6.7109375" style="2" hidden="1" customWidth="1"/>
    <col min="29" max="30" width="6.7109375" style="5" hidden="1" customWidth="1"/>
    <col min="31" max="33" width="6.7109375" style="5" customWidth="1"/>
    <col min="34" max="34" width="3.7109375" style="5" bestFit="1" customWidth="1"/>
    <col min="35" max="37" width="5.7109375" style="5" customWidth="1"/>
    <col min="38" max="40" width="7.140625" style="5" bestFit="1" customWidth="1"/>
    <col min="41" max="41" width="5.7109375" style="5" customWidth="1"/>
    <col min="42" max="42" width="6.7109375" style="5" bestFit="1" customWidth="1"/>
    <col min="43" max="43" width="6.5703125" style="5" bestFit="1" customWidth="1"/>
    <col min="44" max="44" width="3.7109375" style="5" bestFit="1" customWidth="1"/>
    <col min="45" max="16384" width="11.42578125" style="5"/>
  </cols>
  <sheetData>
    <row r="1" spans="1:44" s="1" customFormat="1" ht="23.25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44" s="8" customFormat="1" ht="20.25">
      <c r="A3" s="210" t="s">
        <v>208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>
      <c r="R4" s="9"/>
      <c r="S4" s="9"/>
      <c r="T4" s="9"/>
      <c r="U4" s="9"/>
      <c r="V4" s="9"/>
      <c r="W4" s="10"/>
      <c r="X4" s="10"/>
    </row>
    <row r="5" spans="1:44">
      <c r="R5" s="9"/>
      <c r="S5" s="9"/>
      <c r="T5" s="9"/>
      <c r="U5" s="9"/>
      <c r="V5" s="9"/>
      <c r="W5" s="10"/>
      <c r="X5" s="10"/>
    </row>
    <row r="6" spans="1:44" ht="20.25">
      <c r="A6" s="210" t="s">
        <v>223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210" t="s">
        <v>48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1:44" ht="15.75" thickBot="1">
      <c r="C7" s="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T7" s="4"/>
      <c r="U7" s="4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"/>
    </row>
    <row r="8" spans="1:44" ht="16.5" thickBot="1">
      <c r="A8" s="215" t="s">
        <v>19</v>
      </c>
      <c r="B8" s="216"/>
      <c r="C8" s="206" t="s">
        <v>49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9"/>
      <c r="P8" s="4"/>
      <c r="R8" s="212" t="s">
        <v>19</v>
      </c>
      <c r="S8" s="206" t="s">
        <v>49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9"/>
      <c r="AH8" s="4"/>
    </row>
    <row r="9" spans="1:44" ht="15.75" thickBot="1">
      <c r="A9" s="217"/>
      <c r="B9" s="218"/>
      <c r="C9" s="66" t="s">
        <v>141</v>
      </c>
      <c r="D9" s="67" t="s">
        <v>142</v>
      </c>
      <c r="E9" s="67" t="s">
        <v>143</v>
      </c>
      <c r="F9" s="67" t="s">
        <v>318</v>
      </c>
      <c r="G9" s="67" t="s">
        <v>8</v>
      </c>
      <c r="H9" s="67" t="s">
        <v>9</v>
      </c>
      <c r="I9" s="67" t="s">
        <v>313</v>
      </c>
      <c r="J9" s="67" t="s">
        <v>10</v>
      </c>
      <c r="K9" s="67" t="s">
        <v>11</v>
      </c>
      <c r="L9" s="67" t="s">
        <v>12</v>
      </c>
      <c r="M9" s="197" t="s">
        <v>314</v>
      </c>
      <c r="N9" s="65" t="s">
        <v>4</v>
      </c>
      <c r="O9" s="49" t="s">
        <v>5</v>
      </c>
      <c r="P9" s="5"/>
      <c r="R9" s="213"/>
      <c r="S9" s="38" t="s">
        <v>13</v>
      </c>
      <c r="T9" s="39" t="s">
        <v>15</v>
      </c>
      <c r="U9" s="39" t="s">
        <v>141</v>
      </c>
      <c r="V9" s="39" t="s">
        <v>16</v>
      </c>
      <c r="W9" s="39" t="s">
        <v>14</v>
      </c>
      <c r="X9" s="39" t="s">
        <v>142</v>
      </c>
      <c r="Y9" s="39" t="s">
        <v>8</v>
      </c>
      <c r="Z9" s="39" t="s">
        <v>9</v>
      </c>
      <c r="AA9" s="39" t="s">
        <v>313</v>
      </c>
      <c r="AB9" s="39" t="s">
        <v>10</v>
      </c>
      <c r="AC9" s="39" t="s">
        <v>11</v>
      </c>
      <c r="AD9" s="39" t="s">
        <v>12</v>
      </c>
      <c r="AE9" s="144" t="s">
        <v>314</v>
      </c>
      <c r="AF9" s="21" t="s">
        <v>4</v>
      </c>
      <c r="AG9" s="40" t="s">
        <v>5</v>
      </c>
    </row>
    <row r="10" spans="1:44" ht="15.6" customHeight="1" thickBot="1">
      <c r="A10" s="219" t="s">
        <v>17</v>
      </c>
      <c r="B10" s="220"/>
      <c r="C10" s="63">
        <v>8</v>
      </c>
      <c r="D10" s="64">
        <v>8</v>
      </c>
      <c r="E10" s="64">
        <v>8</v>
      </c>
      <c r="F10" s="64"/>
      <c r="G10" s="64">
        <v>10</v>
      </c>
      <c r="H10" s="64">
        <v>10</v>
      </c>
      <c r="I10" s="64"/>
      <c r="J10" s="64">
        <v>10</v>
      </c>
      <c r="K10" s="64">
        <v>10</v>
      </c>
      <c r="L10" s="64">
        <v>10</v>
      </c>
      <c r="M10" s="145"/>
      <c r="N10" s="17"/>
      <c r="O10" s="42">
        <f>((C10+D10+E10)/3)+((G10+H10)/2)+((J10+K10+L10)/3)-N10</f>
        <v>28</v>
      </c>
      <c r="P10" s="24"/>
      <c r="R10" s="46" t="s">
        <v>17</v>
      </c>
      <c r="S10" s="77">
        <v>4</v>
      </c>
      <c r="T10" s="64">
        <v>4</v>
      </c>
      <c r="U10" s="64"/>
      <c r="V10" s="64">
        <v>4</v>
      </c>
      <c r="W10" s="64">
        <v>4</v>
      </c>
      <c r="X10" s="64"/>
      <c r="Y10" s="64">
        <v>10</v>
      </c>
      <c r="Z10" s="64">
        <v>10</v>
      </c>
      <c r="AA10" s="64"/>
      <c r="AB10" s="64">
        <v>10</v>
      </c>
      <c r="AC10" s="64">
        <v>10</v>
      </c>
      <c r="AD10" s="64">
        <v>10</v>
      </c>
      <c r="AE10" s="145"/>
      <c r="AF10" s="17"/>
      <c r="AG10" s="42">
        <f t="shared" ref="AG10:AG40" si="0">((S10+T10)/2)+((V10+W10)/2)+((Y10+Z10)/2)+((AB10+AC10+AD10)/3)-AF10</f>
        <v>28</v>
      </c>
      <c r="AH10" s="24"/>
    </row>
    <row r="11" spans="1:44" ht="15.75" thickBot="1">
      <c r="A11" s="132" t="s">
        <v>192</v>
      </c>
      <c r="B11" s="133"/>
      <c r="C11" s="134">
        <v>0.9</v>
      </c>
      <c r="D11" s="135">
        <v>1.1000000000000001</v>
      </c>
      <c r="E11" s="135">
        <v>1.4</v>
      </c>
      <c r="F11" s="135">
        <f>(C11+D11+E11)/3</f>
        <v>1.1333333333333333</v>
      </c>
      <c r="G11" s="135">
        <v>6.6</v>
      </c>
      <c r="H11" s="135">
        <v>6</v>
      </c>
      <c r="I11" s="135">
        <f>(G11+H11)/2</f>
        <v>6.3</v>
      </c>
      <c r="J11" s="135">
        <v>5.9</v>
      </c>
      <c r="K11" s="135">
        <v>6.5</v>
      </c>
      <c r="L11" s="135">
        <v>6.5</v>
      </c>
      <c r="M11" s="135">
        <f>(J11+K11+L11)/3</f>
        <v>6.3</v>
      </c>
      <c r="N11" s="136" t="s">
        <v>308</v>
      </c>
      <c r="O11" s="137">
        <v>13.73</v>
      </c>
      <c r="P11" s="138">
        <v>1</v>
      </c>
      <c r="R11" s="147" t="s">
        <v>69</v>
      </c>
      <c r="S11" s="141">
        <v>1.4</v>
      </c>
      <c r="T11" s="110">
        <v>1.6</v>
      </c>
      <c r="U11" s="110">
        <f>(S11+T11)/2</f>
        <v>1.5</v>
      </c>
      <c r="V11" s="110">
        <v>0</v>
      </c>
      <c r="W11" s="110">
        <v>0</v>
      </c>
      <c r="X11" s="110">
        <f>(V11+W11)/2</f>
        <v>0</v>
      </c>
      <c r="Y11" s="110">
        <v>6.7</v>
      </c>
      <c r="Z11" s="110">
        <v>6.6</v>
      </c>
      <c r="AA11" s="110">
        <f>(Y11+Z11)/2</f>
        <v>6.65</v>
      </c>
      <c r="AB11" s="110">
        <v>7.4</v>
      </c>
      <c r="AC11" s="110">
        <v>7.2</v>
      </c>
      <c r="AD11" s="110">
        <v>6.6</v>
      </c>
      <c r="AE11" s="110">
        <f>(AB11+AC11+AD11)/3</f>
        <v>7.0666666666666673</v>
      </c>
      <c r="AF11" s="111"/>
      <c r="AG11" s="112">
        <f t="shared" si="0"/>
        <v>15.216666666666669</v>
      </c>
      <c r="AH11" s="113">
        <v>1</v>
      </c>
    </row>
    <row r="12" spans="1:44" ht="15.75" thickBot="1">
      <c r="A12" s="139" t="s">
        <v>226</v>
      </c>
      <c r="B12" s="140"/>
      <c r="C12" s="141">
        <v>1.3</v>
      </c>
      <c r="D12" s="110">
        <v>1.8</v>
      </c>
      <c r="E12" s="110">
        <v>1.5</v>
      </c>
      <c r="F12" s="135">
        <f t="shared" ref="F12:F22" si="1">(C12+D12+E12)/3</f>
        <v>1.5333333333333332</v>
      </c>
      <c r="G12" s="110">
        <v>6</v>
      </c>
      <c r="H12" s="110">
        <v>6.5</v>
      </c>
      <c r="I12" s="135">
        <f t="shared" ref="I12:I20" si="2">(G12+H12)/2</f>
        <v>6.25</v>
      </c>
      <c r="J12" s="110">
        <v>6.2</v>
      </c>
      <c r="K12" s="110">
        <v>6</v>
      </c>
      <c r="L12" s="110">
        <v>5.6</v>
      </c>
      <c r="M12" s="135">
        <f t="shared" ref="M12:M20" si="3">(J12+K12+L12)/3</f>
        <v>5.9333333333333327</v>
      </c>
      <c r="N12" s="111"/>
      <c r="O12" s="112">
        <f t="shared" ref="O12:O22" si="4">((C12+D12+E12)/3)+((G12+H12)/2)+((J12+K12+L12)/3)-N12</f>
        <v>13.716666666666665</v>
      </c>
      <c r="P12" s="113">
        <v>2</v>
      </c>
      <c r="R12" s="147" t="s">
        <v>62</v>
      </c>
      <c r="S12" s="141">
        <v>0.3</v>
      </c>
      <c r="T12" s="110">
        <v>0.3</v>
      </c>
      <c r="U12" s="110">
        <f t="shared" ref="U12:U38" si="5">(S12+T12)/2</f>
        <v>0.3</v>
      </c>
      <c r="V12" s="110">
        <v>0.5</v>
      </c>
      <c r="W12" s="110">
        <v>0.5</v>
      </c>
      <c r="X12" s="110">
        <f t="shared" ref="X12:X38" si="6">(V12+W12)/2</f>
        <v>0.5</v>
      </c>
      <c r="Y12" s="110">
        <v>6.8</v>
      </c>
      <c r="Z12" s="110">
        <v>6.7</v>
      </c>
      <c r="AA12" s="110">
        <f t="shared" ref="AA12:AA38" si="7">(Y12+Z12)/2</f>
        <v>6.75</v>
      </c>
      <c r="AB12" s="110">
        <v>7.5</v>
      </c>
      <c r="AC12" s="110">
        <v>7</v>
      </c>
      <c r="AD12" s="110">
        <v>7</v>
      </c>
      <c r="AE12" s="110">
        <f t="shared" ref="AE12:AE38" si="8">(AB12+AC12+AD12)/3</f>
        <v>7.166666666666667</v>
      </c>
      <c r="AF12" s="111"/>
      <c r="AG12" s="112">
        <f t="shared" si="0"/>
        <v>14.716666666666667</v>
      </c>
      <c r="AH12" s="113">
        <v>2</v>
      </c>
    </row>
    <row r="13" spans="1:44" ht="15.75" thickBot="1">
      <c r="A13" s="139" t="s">
        <v>227</v>
      </c>
      <c r="B13" s="140"/>
      <c r="C13" s="141">
        <v>1.9</v>
      </c>
      <c r="D13" s="110">
        <v>1.9</v>
      </c>
      <c r="E13" s="110">
        <v>2.2999999999999998</v>
      </c>
      <c r="F13" s="135">
        <f t="shared" si="1"/>
        <v>2.0333333333333332</v>
      </c>
      <c r="G13" s="110">
        <v>4.8</v>
      </c>
      <c r="H13" s="110">
        <v>5.3</v>
      </c>
      <c r="I13" s="135">
        <f t="shared" si="2"/>
        <v>5.05</v>
      </c>
      <c r="J13" s="110">
        <v>4.9000000000000004</v>
      </c>
      <c r="K13" s="110">
        <v>5.5</v>
      </c>
      <c r="L13" s="110">
        <v>5.5</v>
      </c>
      <c r="M13" s="135">
        <f t="shared" si="3"/>
        <v>5.3</v>
      </c>
      <c r="N13" s="111"/>
      <c r="O13" s="112">
        <f t="shared" si="4"/>
        <v>12.383333333333333</v>
      </c>
      <c r="P13" s="113">
        <v>3</v>
      </c>
      <c r="R13" s="147" t="s">
        <v>234</v>
      </c>
      <c r="S13" s="141">
        <v>0.1</v>
      </c>
      <c r="T13" s="110">
        <v>0.4</v>
      </c>
      <c r="U13" s="110">
        <f t="shared" si="5"/>
        <v>0.25</v>
      </c>
      <c r="V13" s="110">
        <v>0.6</v>
      </c>
      <c r="W13" s="110">
        <v>0.6</v>
      </c>
      <c r="X13" s="110">
        <f t="shared" si="6"/>
        <v>0.6</v>
      </c>
      <c r="Y13" s="110">
        <v>6.2</v>
      </c>
      <c r="Z13" s="110">
        <v>6.2</v>
      </c>
      <c r="AA13" s="110">
        <f t="shared" si="7"/>
        <v>6.2</v>
      </c>
      <c r="AB13" s="110">
        <v>6.7</v>
      </c>
      <c r="AC13" s="110">
        <v>6.5</v>
      </c>
      <c r="AD13" s="110">
        <v>6.2</v>
      </c>
      <c r="AE13" s="110">
        <f t="shared" si="8"/>
        <v>6.4666666666666659</v>
      </c>
      <c r="AF13" s="111"/>
      <c r="AG13" s="112">
        <f t="shared" si="0"/>
        <v>13.516666666666666</v>
      </c>
      <c r="AH13" s="113">
        <v>3</v>
      </c>
    </row>
    <row r="14" spans="1:44" ht="15.75" thickBot="1">
      <c r="A14" s="139" t="s">
        <v>225</v>
      </c>
      <c r="B14" s="140"/>
      <c r="C14" s="141">
        <v>0.5</v>
      </c>
      <c r="D14" s="110">
        <v>0.6</v>
      </c>
      <c r="E14" s="110">
        <v>0</v>
      </c>
      <c r="F14" s="135">
        <f t="shared" si="1"/>
        <v>0.3666666666666667</v>
      </c>
      <c r="G14" s="110">
        <v>6</v>
      </c>
      <c r="H14" s="110">
        <v>5.4</v>
      </c>
      <c r="I14" s="135">
        <f t="shared" si="2"/>
        <v>5.7</v>
      </c>
      <c r="J14" s="110">
        <v>5.3</v>
      </c>
      <c r="K14" s="110">
        <v>5.7</v>
      </c>
      <c r="L14" s="110">
        <v>5.9</v>
      </c>
      <c r="M14" s="135">
        <f t="shared" si="3"/>
        <v>5.6333333333333329</v>
      </c>
      <c r="N14" s="111"/>
      <c r="O14" s="112">
        <f t="shared" si="4"/>
        <v>11.7</v>
      </c>
      <c r="P14" s="113">
        <v>4</v>
      </c>
      <c r="R14" s="147" t="s">
        <v>73</v>
      </c>
      <c r="S14" s="141">
        <v>0.4</v>
      </c>
      <c r="T14" s="110">
        <v>0.4</v>
      </c>
      <c r="U14" s="110">
        <f t="shared" si="5"/>
        <v>0.4</v>
      </c>
      <c r="V14" s="110">
        <v>0.1</v>
      </c>
      <c r="W14" s="110">
        <v>0.1</v>
      </c>
      <c r="X14" s="110">
        <f t="shared" si="6"/>
        <v>0.1</v>
      </c>
      <c r="Y14" s="110">
        <v>6.2</v>
      </c>
      <c r="Z14" s="110">
        <v>6.5</v>
      </c>
      <c r="AA14" s="110">
        <f t="shared" si="7"/>
        <v>6.35</v>
      </c>
      <c r="AB14" s="110">
        <v>6.7</v>
      </c>
      <c r="AC14" s="110">
        <v>6.5</v>
      </c>
      <c r="AD14" s="110">
        <v>6.7</v>
      </c>
      <c r="AE14" s="110">
        <f t="shared" si="8"/>
        <v>6.6333333333333329</v>
      </c>
      <c r="AF14" s="111"/>
      <c r="AG14" s="112">
        <f t="shared" si="0"/>
        <v>13.483333333333333</v>
      </c>
      <c r="AH14" s="113">
        <v>4</v>
      </c>
    </row>
    <row r="15" spans="1:44" ht="15.75" thickBot="1">
      <c r="A15" s="126" t="s">
        <v>229</v>
      </c>
      <c r="B15" s="127"/>
      <c r="C15" s="45">
        <v>0.4</v>
      </c>
      <c r="D15" s="27">
        <v>0.4</v>
      </c>
      <c r="E15" s="27">
        <v>0.4</v>
      </c>
      <c r="F15" s="135">
        <f t="shared" si="1"/>
        <v>0.40000000000000008</v>
      </c>
      <c r="G15" s="27">
        <v>6</v>
      </c>
      <c r="H15" s="27">
        <v>5.5</v>
      </c>
      <c r="I15" s="135">
        <f t="shared" si="2"/>
        <v>5.75</v>
      </c>
      <c r="J15" s="27">
        <v>5.4</v>
      </c>
      <c r="K15" s="27">
        <v>5</v>
      </c>
      <c r="L15" s="27">
        <v>4.8</v>
      </c>
      <c r="M15" s="135">
        <f t="shared" si="3"/>
        <v>5.0666666666666664</v>
      </c>
      <c r="N15" s="28"/>
      <c r="O15" s="53">
        <f t="shared" si="4"/>
        <v>11.216666666666667</v>
      </c>
      <c r="P15" s="43">
        <v>5</v>
      </c>
      <c r="R15" s="147" t="s">
        <v>72</v>
      </c>
      <c r="S15" s="141">
        <v>0.4</v>
      </c>
      <c r="T15" s="110">
        <v>0.4</v>
      </c>
      <c r="U15" s="110">
        <f t="shared" si="5"/>
        <v>0.4</v>
      </c>
      <c r="V15" s="110">
        <v>0.6</v>
      </c>
      <c r="W15" s="110">
        <v>0.6</v>
      </c>
      <c r="X15" s="110">
        <f t="shared" si="6"/>
        <v>0.6</v>
      </c>
      <c r="Y15" s="110">
        <v>6.3</v>
      </c>
      <c r="Z15" s="110">
        <v>6.5</v>
      </c>
      <c r="AA15" s="110">
        <f t="shared" si="7"/>
        <v>6.4</v>
      </c>
      <c r="AB15" s="110">
        <v>6.7</v>
      </c>
      <c r="AC15" s="110">
        <v>6.1</v>
      </c>
      <c r="AD15" s="110">
        <v>6.2</v>
      </c>
      <c r="AE15" s="110">
        <f t="shared" si="8"/>
        <v>6.333333333333333</v>
      </c>
      <c r="AF15" s="111">
        <v>0.3</v>
      </c>
      <c r="AG15" s="112">
        <f t="shared" si="0"/>
        <v>13.433333333333334</v>
      </c>
      <c r="AH15" s="113">
        <v>5</v>
      </c>
    </row>
    <row r="16" spans="1:44" ht="15.75" thickBot="1">
      <c r="A16" s="126" t="s">
        <v>198</v>
      </c>
      <c r="B16" s="127"/>
      <c r="C16" s="45">
        <v>0.6</v>
      </c>
      <c r="D16" s="27">
        <v>0.7</v>
      </c>
      <c r="E16" s="27">
        <v>0.7</v>
      </c>
      <c r="F16" s="135">
        <f t="shared" si="1"/>
        <v>0.66666666666666663</v>
      </c>
      <c r="G16" s="27">
        <v>5.8</v>
      </c>
      <c r="H16" s="27">
        <v>5.9</v>
      </c>
      <c r="I16" s="135">
        <f t="shared" si="2"/>
        <v>5.85</v>
      </c>
      <c r="J16" s="27">
        <v>4.2</v>
      </c>
      <c r="K16" s="27">
        <v>4.8</v>
      </c>
      <c r="L16" s="27">
        <v>4.3</v>
      </c>
      <c r="M16" s="135">
        <f t="shared" si="3"/>
        <v>4.4333333333333336</v>
      </c>
      <c r="N16" s="28"/>
      <c r="O16" s="53">
        <f t="shared" si="4"/>
        <v>10.95</v>
      </c>
      <c r="P16" s="43">
        <v>6</v>
      </c>
      <c r="R16" s="147" t="s">
        <v>65</v>
      </c>
      <c r="S16" s="141">
        <v>0.3</v>
      </c>
      <c r="T16" s="110">
        <v>0.3</v>
      </c>
      <c r="U16" s="110">
        <f t="shared" si="5"/>
        <v>0.3</v>
      </c>
      <c r="V16" s="110">
        <v>0.1</v>
      </c>
      <c r="W16" s="110">
        <v>0.1</v>
      </c>
      <c r="X16" s="110">
        <f t="shared" si="6"/>
        <v>0.1</v>
      </c>
      <c r="Y16" s="110">
        <v>7.1</v>
      </c>
      <c r="Z16" s="110">
        <v>6.5</v>
      </c>
      <c r="AA16" s="110">
        <f t="shared" si="7"/>
        <v>6.8</v>
      </c>
      <c r="AB16" s="110">
        <v>5.9</v>
      </c>
      <c r="AC16" s="110">
        <v>5.8</v>
      </c>
      <c r="AD16" s="110">
        <v>6.1</v>
      </c>
      <c r="AE16" s="110">
        <f t="shared" si="8"/>
        <v>5.9333333333333327</v>
      </c>
      <c r="AF16" s="111"/>
      <c r="AG16" s="112">
        <f t="shared" si="0"/>
        <v>13.133333333333333</v>
      </c>
      <c r="AH16" s="113">
        <v>6</v>
      </c>
    </row>
    <row r="17" spans="1:34" ht="15.75" thickBot="1">
      <c r="A17" s="126" t="s">
        <v>187</v>
      </c>
      <c r="B17" s="127"/>
      <c r="C17" s="45">
        <v>0.7</v>
      </c>
      <c r="D17" s="27">
        <v>0.6</v>
      </c>
      <c r="E17" s="27">
        <v>0.6</v>
      </c>
      <c r="F17" s="135">
        <f t="shared" si="1"/>
        <v>0.6333333333333333</v>
      </c>
      <c r="G17" s="27">
        <v>5.2</v>
      </c>
      <c r="H17" s="27">
        <v>5.2</v>
      </c>
      <c r="I17" s="135">
        <f t="shared" si="2"/>
        <v>5.2</v>
      </c>
      <c r="J17" s="27">
        <v>5.3</v>
      </c>
      <c r="K17" s="27">
        <v>5.6</v>
      </c>
      <c r="L17" s="27">
        <v>5</v>
      </c>
      <c r="M17" s="135">
        <f t="shared" si="3"/>
        <v>5.3</v>
      </c>
      <c r="N17" s="28">
        <v>0.3</v>
      </c>
      <c r="O17" s="53">
        <f t="shared" si="4"/>
        <v>10.833333333333332</v>
      </c>
      <c r="P17" s="43">
        <v>7</v>
      </c>
      <c r="R17" s="147" t="s">
        <v>51</v>
      </c>
      <c r="S17" s="141">
        <v>0</v>
      </c>
      <c r="T17" s="110">
        <v>0.4</v>
      </c>
      <c r="U17" s="110">
        <f t="shared" si="5"/>
        <v>0.2</v>
      </c>
      <c r="V17" s="110">
        <v>0.7</v>
      </c>
      <c r="W17" s="110">
        <v>0.6</v>
      </c>
      <c r="X17" s="110">
        <f t="shared" si="6"/>
        <v>0.64999999999999991</v>
      </c>
      <c r="Y17" s="110">
        <v>6.1</v>
      </c>
      <c r="Z17" s="110">
        <v>6.6</v>
      </c>
      <c r="AA17" s="110">
        <f t="shared" si="7"/>
        <v>6.35</v>
      </c>
      <c r="AB17" s="110">
        <v>5.9</v>
      </c>
      <c r="AC17" s="110">
        <v>5.8</v>
      </c>
      <c r="AD17" s="110">
        <v>5.9</v>
      </c>
      <c r="AE17" s="110">
        <f t="shared" si="8"/>
        <v>5.8666666666666671</v>
      </c>
      <c r="AF17" s="111"/>
      <c r="AG17" s="112">
        <f t="shared" si="0"/>
        <v>13.066666666666666</v>
      </c>
      <c r="AH17" s="113">
        <v>7</v>
      </c>
    </row>
    <row r="18" spans="1:34" ht="15.75" thickBot="1">
      <c r="A18" s="126" t="s">
        <v>193</v>
      </c>
      <c r="B18" s="127"/>
      <c r="C18" s="45">
        <v>1</v>
      </c>
      <c r="D18" s="27">
        <v>0.6</v>
      </c>
      <c r="E18" s="27">
        <v>0.7</v>
      </c>
      <c r="F18" s="135">
        <f t="shared" si="1"/>
        <v>0.76666666666666661</v>
      </c>
      <c r="G18" s="27">
        <v>5.2</v>
      </c>
      <c r="H18" s="27">
        <v>5.8</v>
      </c>
      <c r="I18" s="135">
        <f t="shared" si="2"/>
        <v>5.5</v>
      </c>
      <c r="J18" s="27">
        <v>4.4000000000000004</v>
      </c>
      <c r="K18" s="27">
        <v>4.9000000000000004</v>
      </c>
      <c r="L18" s="27">
        <v>4.9000000000000004</v>
      </c>
      <c r="M18" s="135">
        <f t="shared" si="3"/>
        <v>4.7333333333333334</v>
      </c>
      <c r="N18" s="28">
        <v>0.6</v>
      </c>
      <c r="O18" s="53">
        <f t="shared" si="4"/>
        <v>10.4</v>
      </c>
      <c r="P18" s="43">
        <v>8</v>
      </c>
      <c r="R18" s="147" t="s">
        <v>55</v>
      </c>
      <c r="S18" s="141">
        <v>0.3</v>
      </c>
      <c r="T18" s="110">
        <v>0</v>
      </c>
      <c r="U18" s="110">
        <f t="shared" si="5"/>
        <v>0.15</v>
      </c>
      <c r="V18" s="110">
        <v>0.6</v>
      </c>
      <c r="W18" s="110">
        <v>0.6</v>
      </c>
      <c r="X18" s="110">
        <f t="shared" si="6"/>
        <v>0.6</v>
      </c>
      <c r="Y18" s="110">
        <v>6.3</v>
      </c>
      <c r="Z18" s="110">
        <v>5.8</v>
      </c>
      <c r="AA18" s="110">
        <f t="shared" si="7"/>
        <v>6.05</v>
      </c>
      <c r="AB18" s="110">
        <v>6.3</v>
      </c>
      <c r="AC18" s="110">
        <v>6.2</v>
      </c>
      <c r="AD18" s="110">
        <v>6.2</v>
      </c>
      <c r="AE18" s="110">
        <f t="shared" si="8"/>
        <v>6.2333333333333334</v>
      </c>
      <c r="AF18" s="111"/>
      <c r="AG18" s="112">
        <f t="shared" si="0"/>
        <v>13.033333333333333</v>
      </c>
      <c r="AH18" s="113">
        <v>8</v>
      </c>
    </row>
    <row r="19" spans="1:34" ht="15.75" thickBot="1">
      <c r="A19" s="126" t="s">
        <v>195</v>
      </c>
      <c r="B19" s="127"/>
      <c r="C19" s="45">
        <v>0</v>
      </c>
      <c r="D19" s="27">
        <v>0.1</v>
      </c>
      <c r="E19" s="27">
        <v>0.1</v>
      </c>
      <c r="F19" s="135">
        <f t="shared" si="1"/>
        <v>6.6666666666666666E-2</v>
      </c>
      <c r="G19" s="27">
        <v>4.8</v>
      </c>
      <c r="H19" s="27">
        <v>4.8</v>
      </c>
      <c r="I19" s="135">
        <f t="shared" si="2"/>
        <v>4.8</v>
      </c>
      <c r="J19" s="27">
        <v>5.8</v>
      </c>
      <c r="K19" s="27">
        <v>5.2</v>
      </c>
      <c r="L19" s="27">
        <v>5.2</v>
      </c>
      <c r="M19" s="135">
        <f t="shared" si="3"/>
        <v>5.3999999999999995</v>
      </c>
      <c r="N19" s="28"/>
      <c r="O19" s="53">
        <f t="shared" si="4"/>
        <v>10.266666666666666</v>
      </c>
      <c r="P19" s="43">
        <v>9</v>
      </c>
      <c r="R19" s="147" t="s">
        <v>77</v>
      </c>
      <c r="S19" s="141">
        <v>0</v>
      </c>
      <c r="T19" s="110">
        <v>0</v>
      </c>
      <c r="U19" s="110">
        <f t="shared" si="5"/>
        <v>0</v>
      </c>
      <c r="V19" s="110">
        <v>0.7</v>
      </c>
      <c r="W19" s="110">
        <v>0.7</v>
      </c>
      <c r="X19" s="110">
        <f t="shared" si="6"/>
        <v>0.7</v>
      </c>
      <c r="Y19" s="110">
        <v>6.1</v>
      </c>
      <c r="Z19" s="110">
        <v>6.2</v>
      </c>
      <c r="AA19" s="110">
        <f t="shared" si="7"/>
        <v>6.15</v>
      </c>
      <c r="AB19" s="110">
        <v>6.2</v>
      </c>
      <c r="AC19" s="110">
        <v>6.1</v>
      </c>
      <c r="AD19" s="110">
        <v>6.2</v>
      </c>
      <c r="AE19" s="110">
        <f t="shared" si="8"/>
        <v>6.166666666666667</v>
      </c>
      <c r="AF19" s="111">
        <v>0.3</v>
      </c>
      <c r="AG19" s="112">
        <f t="shared" si="0"/>
        <v>12.716666666666667</v>
      </c>
      <c r="AH19" s="113">
        <v>9</v>
      </c>
    </row>
    <row r="20" spans="1:34" ht="15.75" thickBot="1">
      <c r="A20" s="126" t="s">
        <v>190</v>
      </c>
      <c r="B20" s="127"/>
      <c r="C20" s="45">
        <v>0.4</v>
      </c>
      <c r="D20" s="27">
        <v>0.9</v>
      </c>
      <c r="E20" s="27">
        <v>0.6</v>
      </c>
      <c r="F20" s="135">
        <f t="shared" si="1"/>
        <v>0.6333333333333333</v>
      </c>
      <c r="G20" s="27">
        <v>3</v>
      </c>
      <c r="H20" s="27">
        <v>2.5</v>
      </c>
      <c r="I20" s="135">
        <f t="shared" si="2"/>
        <v>2.75</v>
      </c>
      <c r="J20" s="27">
        <v>3.5</v>
      </c>
      <c r="K20" s="27">
        <v>4</v>
      </c>
      <c r="L20" s="27">
        <v>4.0999999999999996</v>
      </c>
      <c r="M20" s="135">
        <f t="shared" si="3"/>
        <v>3.8666666666666667</v>
      </c>
      <c r="N20" s="28">
        <v>0.9</v>
      </c>
      <c r="O20" s="53">
        <f t="shared" si="4"/>
        <v>6.35</v>
      </c>
      <c r="P20" s="43">
        <v>10</v>
      </c>
      <c r="R20" s="147" t="s">
        <v>74</v>
      </c>
      <c r="S20" s="141">
        <v>0.3</v>
      </c>
      <c r="T20" s="110">
        <v>0.1</v>
      </c>
      <c r="U20" s="110">
        <f t="shared" si="5"/>
        <v>0.2</v>
      </c>
      <c r="V20" s="110">
        <v>0.7</v>
      </c>
      <c r="W20" s="110">
        <v>0.7</v>
      </c>
      <c r="X20" s="110">
        <f t="shared" si="6"/>
        <v>0.7</v>
      </c>
      <c r="Y20" s="110">
        <v>5.5</v>
      </c>
      <c r="Z20" s="110">
        <v>5.9</v>
      </c>
      <c r="AA20" s="110">
        <f t="shared" si="7"/>
        <v>5.7</v>
      </c>
      <c r="AB20" s="110">
        <v>5.9</v>
      </c>
      <c r="AC20" s="110">
        <v>5.3</v>
      </c>
      <c r="AD20" s="110">
        <v>5.5</v>
      </c>
      <c r="AE20" s="110">
        <f t="shared" si="8"/>
        <v>5.5666666666666664</v>
      </c>
      <c r="AF20" s="111"/>
      <c r="AG20" s="112">
        <f t="shared" si="0"/>
        <v>12.166666666666666</v>
      </c>
      <c r="AH20" s="113">
        <v>10</v>
      </c>
    </row>
    <row r="21" spans="1:34" ht="15.6" customHeight="1" thickBot="1">
      <c r="A21" s="128" t="s">
        <v>184</v>
      </c>
      <c r="B21" s="129"/>
      <c r="C21" s="45"/>
      <c r="D21" s="27"/>
      <c r="E21" s="27"/>
      <c r="F21" s="135">
        <f t="shared" si="1"/>
        <v>0</v>
      </c>
      <c r="G21" s="27"/>
      <c r="H21" s="27"/>
      <c r="I21" s="27"/>
      <c r="J21" s="27"/>
      <c r="K21" s="27"/>
      <c r="L21" s="27"/>
      <c r="M21" s="27"/>
      <c r="N21" s="28"/>
      <c r="O21" s="53">
        <f t="shared" si="4"/>
        <v>0</v>
      </c>
      <c r="P21" s="43">
        <v>11</v>
      </c>
      <c r="R21" s="78" t="s">
        <v>56</v>
      </c>
      <c r="S21" s="45">
        <v>0.1</v>
      </c>
      <c r="T21" s="27">
        <v>0</v>
      </c>
      <c r="U21" s="110">
        <f t="shared" si="5"/>
        <v>0.05</v>
      </c>
      <c r="V21" s="27">
        <v>0</v>
      </c>
      <c r="W21" s="27">
        <v>0</v>
      </c>
      <c r="X21" s="110">
        <f t="shared" si="6"/>
        <v>0</v>
      </c>
      <c r="Y21" s="27">
        <v>6.4</v>
      </c>
      <c r="Z21" s="27">
        <v>5.9</v>
      </c>
      <c r="AA21" s="110">
        <f t="shared" si="7"/>
        <v>6.15</v>
      </c>
      <c r="AB21" s="27">
        <v>6.2</v>
      </c>
      <c r="AC21" s="27">
        <v>6</v>
      </c>
      <c r="AD21" s="27">
        <v>6.4</v>
      </c>
      <c r="AE21" s="110">
        <f t="shared" si="8"/>
        <v>6.2</v>
      </c>
      <c r="AF21" s="28">
        <v>0.3</v>
      </c>
      <c r="AG21" s="30">
        <f t="shared" si="0"/>
        <v>12.1</v>
      </c>
      <c r="AH21" s="43">
        <v>11</v>
      </c>
    </row>
    <row r="22" spans="1:34" ht="15.75" thickBot="1">
      <c r="A22" s="130" t="s">
        <v>228</v>
      </c>
      <c r="B22" s="131"/>
      <c r="C22" s="59"/>
      <c r="D22" s="32"/>
      <c r="E22" s="32"/>
      <c r="F22" s="135">
        <f t="shared" si="1"/>
        <v>0</v>
      </c>
      <c r="G22" s="32"/>
      <c r="H22" s="32"/>
      <c r="I22" s="32"/>
      <c r="J22" s="32"/>
      <c r="K22" s="32"/>
      <c r="L22" s="32"/>
      <c r="M22" s="32"/>
      <c r="N22" s="33"/>
      <c r="O22" s="54">
        <f t="shared" si="4"/>
        <v>0</v>
      </c>
      <c r="P22" s="44">
        <v>12</v>
      </c>
      <c r="R22" s="78" t="s">
        <v>54</v>
      </c>
      <c r="S22" s="45">
        <v>0.3</v>
      </c>
      <c r="T22" s="27">
        <v>0</v>
      </c>
      <c r="U22" s="110">
        <f t="shared" si="5"/>
        <v>0.15</v>
      </c>
      <c r="V22" s="27">
        <v>0</v>
      </c>
      <c r="W22" s="27">
        <v>0</v>
      </c>
      <c r="X22" s="110">
        <f t="shared" si="6"/>
        <v>0</v>
      </c>
      <c r="Y22" s="27">
        <v>6.4</v>
      </c>
      <c r="Z22" s="27">
        <v>6.1</v>
      </c>
      <c r="AA22" s="110">
        <f t="shared" si="7"/>
        <v>6.25</v>
      </c>
      <c r="AB22" s="27">
        <v>5.7</v>
      </c>
      <c r="AC22" s="27">
        <v>5.3</v>
      </c>
      <c r="AD22" s="27">
        <v>5.9</v>
      </c>
      <c r="AE22" s="110">
        <f t="shared" si="8"/>
        <v>5.6333333333333329</v>
      </c>
      <c r="AF22" s="28"/>
      <c r="AG22" s="30">
        <f t="shared" si="0"/>
        <v>12.033333333333333</v>
      </c>
      <c r="AH22" s="43">
        <v>12</v>
      </c>
    </row>
    <row r="23" spans="1:3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78" t="s">
        <v>66</v>
      </c>
      <c r="S23" s="45">
        <v>0.4</v>
      </c>
      <c r="T23" s="27">
        <v>0.6</v>
      </c>
      <c r="U23" s="110">
        <f t="shared" si="5"/>
        <v>0.5</v>
      </c>
      <c r="V23" s="27">
        <v>0</v>
      </c>
      <c r="W23" s="27">
        <v>0</v>
      </c>
      <c r="X23" s="110">
        <f t="shared" si="6"/>
        <v>0</v>
      </c>
      <c r="Y23" s="27">
        <v>4.5999999999999996</v>
      </c>
      <c r="Z23" s="27">
        <v>5.0999999999999996</v>
      </c>
      <c r="AA23" s="110">
        <f t="shared" si="7"/>
        <v>4.8499999999999996</v>
      </c>
      <c r="AB23" s="27">
        <v>6.8</v>
      </c>
      <c r="AC23" s="27">
        <v>6.7</v>
      </c>
      <c r="AD23" s="27">
        <v>6.5</v>
      </c>
      <c r="AE23" s="110">
        <f t="shared" si="8"/>
        <v>6.666666666666667</v>
      </c>
      <c r="AF23" s="28"/>
      <c r="AG23" s="30">
        <f t="shared" si="0"/>
        <v>12.016666666666666</v>
      </c>
      <c r="AH23" s="43">
        <v>13</v>
      </c>
    </row>
    <row r="24" spans="1:34" ht="19.149999999999999" customHeight="1">
      <c r="R24" s="78" t="s">
        <v>52</v>
      </c>
      <c r="S24" s="45">
        <v>0.6</v>
      </c>
      <c r="T24" s="27">
        <v>0.6</v>
      </c>
      <c r="U24" s="110">
        <f t="shared" si="5"/>
        <v>0.6</v>
      </c>
      <c r="V24" s="27">
        <v>0</v>
      </c>
      <c r="W24" s="27">
        <v>0</v>
      </c>
      <c r="X24" s="110">
        <f t="shared" si="6"/>
        <v>0</v>
      </c>
      <c r="Y24" s="27">
        <v>5.6</v>
      </c>
      <c r="Z24" s="27">
        <v>5.5</v>
      </c>
      <c r="AA24" s="110">
        <f t="shared" si="7"/>
        <v>5.55</v>
      </c>
      <c r="AB24" s="27">
        <v>5.7</v>
      </c>
      <c r="AC24" s="27">
        <v>5.7</v>
      </c>
      <c r="AD24" s="27">
        <v>5.8</v>
      </c>
      <c r="AE24" s="110">
        <f t="shared" si="8"/>
        <v>5.7333333333333334</v>
      </c>
      <c r="AF24" s="28"/>
      <c r="AG24" s="30">
        <f t="shared" si="0"/>
        <v>11.883333333333333</v>
      </c>
      <c r="AH24" s="43">
        <v>14</v>
      </c>
    </row>
    <row r="25" spans="1:34" ht="15">
      <c r="R25" s="78" t="s">
        <v>71</v>
      </c>
      <c r="S25" s="45">
        <v>0</v>
      </c>
      <c r="T25" s="27">
        <v>0</v>
      </c>
      <c r="U25" s="110">
        <f t="shared" si="5"/>
        <v>0</v>
      </c>
      <c r="V25" s="27">
        <v>0</v>
      </c>
      <c r="W25" s="27">
        <v>0</v>
      </c>
      <c r="X25" s="110">
        <f t="shared" si="6"/>
        <v>0</v>
      </c>
      <c r="Y25" s="27">
        <v>6.3</v>
      </c>
      <c r="Z25" s="27">
        <v>5.8</v>
      </c>
      <c r="AA25" s="110">
        <f t="shared" si="7"/>
        <v>6.05</v>
      </c>
      <c r="AB25" s="27">
        <v>5.8</v>
      </c>
      <c r="AC25" s="27">
        <v>5.6</v>
      </c>
      <c r="AD25" s="27">
        <v>5.9</v>
      </c>
      <c r="AE25" s="110">
        <f t="shared" si="8"/>
        <v>5.7666666666666657</v>
      </c>
      <c r="AF25" s="28"/>
      <c r="AG25" s="30">
        <f t="shared" si="0"/>
        <v>11.816666666666666</v>
      </c>
      <c r="AH25" s="43">
        <v>15</v>
      </c>
    </row>
    <row r="26" spans="1:34" ht="15">
      <c r="R26" s="78" t="s">
        <v>233</v>
      </c>
      <c r="S26" s="45">
        <v>0.4</v>
      </c>
      <c r="T26" s="27">
        <v>0</v>
      </c>
      <c r="U26" s="110">
        <f t="shared" si="5"/>
        <v>0.2</v>
      </c>
      <c r="V26" s="27">
        <v>0</v>
      </c>
      <c r="W26" s="27">
        <v>0</v>
      </c>
      <c r="X26" s="110">
        <f t="shared" si="6"/>
        <v>0</v>
      </c>
      <c r="Y26" s="27">
        <v>6</v>
      </c>
      <c r="Z26" s="27">
        <v>5.4</v>
      </c>
      <c r="AA26" s="110">
        <f t="shared" si="7"/>
        <v>5.7</v>
      </c>
      <c r="AB26" s="27">
        <v>5.7</v>
      </c>
      <c r="AC26" s="27">
        <v>5.9</v>
      </c>
      <c r="AD26" s="27">
        <v>5.5</v>
      </c>
      <c r="AE26" s="110">
        <f t="shared" si="8"/>
        <v>5.7</v>
      </c>
      <c r="AF26" s="28"/>
      <c r="AG26" s="30">
        <f t="shared" si="0"/>
        <v>11.600000000000001</v>
      </c>
      <c r="AH26" s="43">
        <v>16</v>
      </c>
    </row>
    <row r="27" spans="1:34" ht="15.6" customHeight="1">
      <c r="R27" s="78" t="s">
        <v>58</v>
      </c>
      <c r="S27" s="45">
        <v>0.4</v>
      </c>
      <c r="T27" s="27">
        <v>0.4</v>
      </c>
      <c r="U27" s="110">
        <f t="shared" si="5"/>
        <v>0.4</v>
      </c>
      <c r="V27" s="27">
        <v>0</v>
      </c>
      <c r="W27" s="27">
        <v>0</v>
      </c>
      <c r="X27" s="110">
        <f t="shared" si="6"/>
        <v>0</v>
      </c>
      <c r="Y27" s="27">
        <v>5.2</v>
      </c>
      <c r="Z27" s="27">
        <v>5.4</v>
      </c>
      <c r="AA27" s="110">
        <f t="shared" si="7"/>
        <v>5.3000000000000007</v>
      </c>
      <c r="AB27" s="27">
        <v>6</v>
      </c>
      <c r="AC27" s="27">
        <v>5.8</v>
      </c>
      <c r="AD27" s="27">
        <v>5.5</v>
      </c>
      <c r="AE27" s="110">
        <f t="shared" si="8"/>
        <v>5.7666666666666666</v>
      </c>
      <c r="AF27" s="28"/>
      <c r="AG27" s="30">
        <f t="shared" si="0"/>
        <v>11.466666666666669</v>
      </c>
      <c r="AH27" s="43">
        <v>17</v>
      </c>
    </row>
    <row r="28" spans="1:34" ht="15">
      <c r="R28" s="78" t="s">
        <v>75</v>
      </c>
      <c r="S28" s="45">
        <v>0</v>
      </c>
      <c r="T28" s="27">
        <v>0</v>
      </c>
      <c r="U28" s="110">
        <f t="shared" si="5"/>
        <v>0</v>
      </c>
      <c r="V28" s="27">
        <v>0</v>
      </c>
      <c r="W28" s="27">
        <v>0</v>
      </c>
      <c r="X28" s="110">
        <f t="shared" si="6"/>
        <v>0</v>
      </c>
      <c r="Y28" s="27">
        <v>4.5999999999999996</v>
      </c>
      <c r="Z28" s="27">
        <v>5.0999999999999996</v>
      </c>
      <c r="AA28" s="110">
        <f t="shared" si="7"/>
        <v>4.8499999999999996</v>
      </c>
      <c r="AB28" s="27">
        <v>6</v>
      </c>
      <c r="AC28" s="27">
        <v>6.2</v>
      </c>
      <c r="AD28" s="27">
        <v>6.5</v>
      </c>
      <c r="AE28" s="110">
        <f t="shared" si="8"/>
        <v>6.2333333333333334</v>
      </c>
      <c r="AF28" s="28"/>
      <c r="AG28" s="30">
        <f t="shared" si="0"/>
        <v>11.083333333333332</v>
      </c>
      <c r="AH28" s="43">
        <v>18</v>
      </c>
    </row>
    <row r="29" spans="1:34" ht="15">
      <c r="R29" s="78" t="s">
        <v>70</v>
      </c>
      <c r="S29" s="45">
        <v>0</v>
      </c>
      <c r="T29" s="27">
        <v>0</v>
      </c>
      <c r="U29" s="110">
        <f t="shared" si="5"/>
        <v>0</v>
      </c>
      <c r="V29" s="27">
        <v>0</v>
      </c>
      <c r="W29" s="27">
        <v>0</v>
      </c>
      <c r="X29" s="110">
        <f t="shared" si="6"/>
        <v>0</v>
      </c>
      <c r="Y29" s="27">
        <v>6</v>
      </c>
      <c r="Z29" s="27">
        <v>5.6</v>
      </c>
      <c r="AA29" s="110">
        <f t="shared" si="7"/>
        <v>5.8</v>
      </c>
      <c r="AB29" s="27">
        <v>5.5</v>
      </c>
      <c r="AC29" s="27">
        <v>5.3</v>
      </c>
      <c r="AD29" s="27">
        <v>5.3</v>
      </c>
      <c r="AE29" s="110">
        <f t="shared" si="8"/>
        <v>5.3666666666666671</v>
      </c>
      <c r="AF29" s="28">
        <v>0.3</v>
      </c>
      <c r="AG29" s="30">
        <f t="shared" si="0"/>
        <v>10.866666666666667</v>
      </c>
      <c r="AH29" s="43">
        <v>19</v>
      </c>
    </row>
    <row r="30" spans="1:34" ht="15">
      <c r="R30" s="78" t="s">
        <v>76</v>
      </c>
      <c r="S30" s="45">
        <v>0</v>
      </c>
      <c r="T30" s="27">
        <v>0.1</v>
      </c>
      <c r="U30" s="110">
        <f t="shared" si="5"/>
        <v>0.05</v>
      </c>
      <c r="V30" s="27">
        <v>0</v>
      </c>
      <c r="W30" s="27">
        <v>0</v>
      </c>
      <c r="X30" s="110">
        <f t="shared" si="6"/>
        <v>0</v>
      </c>
      <c r="Y30" s="27">
        <v>5.9</v>
      </c>
      <c r="Z30" s="27">
        <v>5.4</v>
      </c>
      <c r="AA30" s="110">
        <f t="shared" si="7"/>
        <v>5.65</v>
      </c>
      <c r="AB30" s="27">
        <v>5</v>
      </c>
      <c r="AC30" s="27">
        <v>5</v>
      </c>
      <c r="AD30" s="27">
        <v>4.4000000000000004</v>
      </c>
      <c r="AE30" s="110">
        <f t="shared" si="8"/>
        <v>4.8</v>
      </c>
      <c r="AF30" s="28"/>
      <c r="AG30" s="30">
        <f t="shared" si="0"/>
        <v>10.5</v>
      </c>
      <c r="AH30" s="43">
        <v>20</v>
      </c>
    </row>
    <row r="31" spans="1:34" ht="15">
      <c r="R31" s="78" t="s">
        <v>61</v>
      </c>
      <c r="S31" s="45">
        <v>0.1</v>
      </c>
      <c r="T31" s="27">
        <v>0</v>
      </c>
      <c r="U31" s="110">
        <f t="shared" si="5"/>
        <v>0.05</v>
      </c>
      <c r="V31" s="27">
        <v>0</v>
      </c>
      <c r="W31" s="27">
        <v>0</v>
      </c>
      <c r="X31" s="110">
        <f t="shared" si="6"/>
        <v>0</v>
      </c>
      <c r="Y31" s="27">
        <v>5</v>
      </c>
      <c r="Z31" s="27">
        <v>4.5999999999999996</v>
      </c>
      <c r="AA31" s="110">
        <f t="shared" si="7"/>
        <v>4.8</v>
      </c>
      <c r="AB31" s="27">
        <v>5.8</v>
      </c>
      <c r="AC31" s="27">
        <v>5.2</v>
      </c>
      <c r="AD31" s="27">
        <v>5.3</v>
      </c>
      <c r="AE31" s="110">
        <f t="shared" si="8"/>
        <v>5.4333333333333336</v>
      </c>
      <c r="AF31" s="28"/>
      <c r="AG31" s="30">
        <f t="shared" si="0"/>
        <v>10.283333333333333</v>
      </c>
      <c r="AH31" s="43">
        <v>21</v>
      </c>
    </row>
    <row r="32" spans="1:34" ht="15">
      <c r="R32" s="78" t="s">
        <v>68</v>
      </c>
      <c r="S32" s="45">
        <v>0.4</v>
      </c>
      <c r="T32" s="27">
        <v>0</v>
      </c>
      <c r="U32" s="110">
        <f t="shared" si="5"/>
        <v>0.2</v>
      </c>
      <c r="V32" s="27">
        <v>0</v>
      </c>
      <c r="W32" s="27">
        <v>0</v>
      </c>
      <c r="X32" s="110">
        <f t="shared" si="6"/>
        <v>0</v>
      </c>
      <c r="Y32" s="27">
        <v>4.7</v>
      </c>
      <c r="Z32" s="27">
        <v>4.0999999999999996</v>
      </c>
      <c r="AA32" s="110">
        <f t="shared" si="7"/>
        <v>4.4000000000000004</v>
      </c>
      <c r="AB32" s="27">
        <v>5.3</v>
      </c>
      <c r="AC32" s="27">
        <v>5.2</v>
      </c>
      <c r="AD32" s="27">
        <v>5.2</v>
      </c>
      <c r="AE32" s="110">
        <f t="shared" si="8"/>
        <v>5.2333333333333334</v>
      </c>
      <c r="AF32" s="28"/>
      <c r="AG32" s="30">
        <f t="shared" si="0"/>
        <v>9.8333333333333339</v>
      </c>
      <c r="AH32" s="43">
        <v>22</v>
      </c>
    </row>
    <row r="33" spans="18:34" ht="15">
      <c r="R33" s="78" t="s">
        <v>53</v>
      </c>
      <c r="S33" s="45">
        <v>0</v>
      </c>
      <c r="T33" s="27">
        <v>0.1</v>
      </c>
      <c r="U33" s="110">
        <f t="shared" si="5"/>
        <v>0.05</v>
      </c>
      <c r="V33" s="27">
        <v>0</v>
      </c>
      <c r="W33" s="27">
        <v>0</v>
      </c>
      <c r="X33" s="110">
        <f t="shared" si="6"/>
        <v>0</v>
      </c>
      <c r="Y33" s="27">
        <v>4.5</v>
      </c>
      <c r="Z33" s="27">
        <v>4.3</v>
      </c>
      <c r="AA33" s="110">
        <f t="shared" si="7"/>
        <v>4.4000000000000004</v>
      </c>
      <c r="AB33" s="27">
        <v>4.8</v>
      </c>
      <c r="AC33" s="27">
        <v>4.5999999999999996</v>
      </c>
      <c r="AD33" s="27">
        <v>5</v>
      </c>
      <c r="AE33" s="110">
        <f t="shared" si="8"/>
        <v>4.8</v>
      </c>
      <c r="AF33" s="28"/>
      <c r="AG33" s="30">
        <f t="shared" si="0"/>
        <v>9.25</v>
      </c>
      <c r="AH33" s="43">
        <v>23</v>
      </c>
    </row>
    <row r="34" spans="18:34" ht="15">
      <c r="R34" s="78" t="s">
        <v>67</v>
      </c>
      <c r="S34" s="45">
        <v>0</v>
      </c>
      <c r="T34" s="27">
        <v>0</v>
      </c>
      <c r="U34" s="110">
        <f t="shared" si="5"/>
        <v>0</v>
      </c>
      <c r="V34" s="27">
        <v>0</v>
      </c>
      <c r="W34" s="27">
        <v>0</v>
      </c>
      <c r="X34" s="110">
        <f t="shared" si="6"/>
        <v>0</v>
      </c>
      <c r="Y34" s="27">
        <v>4</v>
      </c>
      <c r="Z34" s="27">
        <v>3.7</v>
      </c>
      <c r="AA34" s="110">
        <f t="shared" si="7"/>
        <v>3.85</v>
      </c>
      <c r="AB34" s="27">
        <v>5.5</v>
      </c>
      <c r="AC34" s="27">
        <v>5.4</v>
      </c>
      <c r="AD34" s="27">
        <v>5.2</v>
      </c>
      <c r="AE34" s="110">
        <f t="shared" si="8"/>
        <v>5.3666666666666671</v>
      </c>
      <c r="AF34" s="28"/>
      <c r="AG34" s="30">
        <f t="shared" si="0"/>
        <v>9.2166666666666668</v>
      </c>
      <c r="AH34" s="43">
        <v>24</v>
      </c>
    </row>
    <row r="35" spans="18:34" ht="15">
      <c r="R35" s="78" t="s">
        <v>64</v>
      </c>
      <c r="S35" s="45">
        <v>0</v>
      </c>
      <c r="T35" s="27">
        <v>0</v>
      </c>
      <c r="U35" s="110">
        <f t="shared" si="5"/>
        <v>0</v>
      </c>
      <c r="V35" s="27">
        <v>0</v>
      </c>
      <c r="W35" s="27">
        <v>0</v>
      </c>
      <c r="X35" s="110">
        <f t="shared" si="6"/>
        <v>0</v>
      </c>
      <c r="Y35" s="27">
        <v>3.8</v>
      </c>
      <c r="Z35" s="27">
        <v>4.3</v>
      </c>
      <c r="AA35" s="110">
        <f t="shared" si="7"/>
        <v>4.05</v>
      </c>
      <c r="AB35" s="27">
        <v>4.7</v>
      </c>
      <c r="AC35" s="27">
        <v>4.5</v>
      </c>
      <c r="AD35" s="27">
        <v>4.9000000000000004</v>
      </c>
      <c r="AE35" s="110">
        <f t="shared" si="8"/>
        <v>4.7</v>
      </c>
      <c r="AF35" s="28">
        <v>0.3</v>
      </c>
      <c r="AG35" s="30">
        <f t="shared" si="0"/>
        <v>8.4499999999999993</v>
      </c>
      <c r="AH35" s="43">
        <v>25</v>
      </c>
    </row>
    <row r="36" spans="18:34" ht="15">
      <c r="R36" s="78" t="s">
        <v>57</v>
      </c>
      <c r="S36" s="45">
        <v>0</v>
      </c>
      <c r="T36" s="27">
        <v>0</v>
      </c>
      <c r="U36" s="110">
        <f t="shared" si="5"/>
        <v>0</v>
      </c>
      <c r="V36" s="27">
        <v>0</v>
      </c>
      <c r="W36" s="27">
        <v>0</v>
      </c>
      <c r="X36" s="110">
        <f t="shared" si="6"/>
        <v>0</v>
      </c>
      <c r="Y36" s="27">
        <v>3</v>
      </c>
      <c r="Z36" s="27">
        <v>3.2</v>
      </c>
      <c r="AA36" s="110">
        <f t="shared" si="7"/>
        <v>3.1</v>
      </c>
      <c r="AB36" s="27">
        <v>5</v>
      </c>
      <c r="AC36" s="27">
        <v>4.8</v>
      </c>
      <c r="AD36" s="27">
        <v>5.0999999999999996</v>
      </c>
      <c r="AE36" s="110">
        <f t="shared" si="8"/>
        <v>4.9666666666666668</v>
      </c>
      <c r="AF36" s="28"/>
      <c r="AG36" s="30">
        <f t="shared" si="0"/>
        <v>8.0666666666666664</v>
      </c>
      <c r="AH36" s="43">
        <v>26</v>
      </c>
    </row>
    <row r="37" spans="18:34" ht="15">
      <c r="R37" s="78" t="s">
        <v>60</v>
      </c>
      <c r="S37" s="45">
        <v>0</v>
      </c>
      <c r="T37" s="27">
        <v>0</v>
      </c>
      <c r="U37" s="110">
        <f t="shared" si="5"/>
        <v>0</v>
      </c>
      <c r="V37" s="27">
        <v>0</v>
      </c>
      <c r="W37" s="27">
        <v>0</v>
      </c>
      <c r="X37" s="110">
        <f t="shared" si="6"/>
        <v>0</v>
      </c>
      <c r="Y37" s="27">
        <v>3.2</v>
      </c>
      <c r="Z37" s="27">
        <v>3.7</v>
      </c>
      <c r="AA37" s="110">
        <f t="shared" si="7"/>
        <v>3.45</v>
      </c>
      <c r="AB37" s="27">
        <v>3.5</v>
      </c>
      <c r="AC37" s="27">
        <v>3.8</v>
      </c>
      <c r="AD37" s="27">
        <v>3.2</v>
      </c>
      <c r="AE37" s="110">
        <f t="shared" si="8"/>
        <v>3.5</v>
      </c>
      <c r="AF37" s="28"/>
      <c r="AG37" s="30">
        <f t="shared" si="0"/>
        <v>6.95</v>
      </c>
      <c r="AH37" s="43">
        <v>27</v>
      </c>
    </row>
    <row r="38" spans="18:34" ht="15">
      <c r="R38" s="78" t="s">
        <v>78</v>
      </c>
      <c r="S38" s="45">
        <v>0</v>
      </c>
      <c r="T38" s="27">
        <v>0</v>
      </c>
      <c r="U38" s="110">
        <f t="shared" si="5"/>
        <v>0</v>
      </c>
      <c r="V38" s="27">
        <v>0</v>
      </c>
      <c r="W38" s="27">
        <v>0</v>
      </c>
      <c r="X38" s="110">
        <f t="shared" si="6"/>
        <v>0</v>
      </c>
      <c r="Y38" s="27">
        <v>2</v>
      </c>
      <c r="Z38" s="27">
        <v>2</v>
      </c>
      <c r="AA38" s="110">
        <f t="shared" si="7"/>
        <v>2</v>
      </c>
      <c r="AB38" s="27">
        <v>4.4000000000000004</v>
      </c>
      <c r="AC38" s="27">
        <v>4.0999999999999996</v>
      </c>
      <c r="AD38" s="27">
        <v>4.2</v>
      </c>
      <c r="AE38" s="110">
        <f t="shared" si="8"/>
        <v>4.2333333333333334</v>
      </c>
      <c r="AF38" s="28"/>
      <c r="AG38" s="30">
        <f t="shared" si="0"/>
        <v>6.2333333333333334</v>
      </c>
      <c r="AH38" s="43">
        <v>28</v>
      </c>
    </row>
    <row r="39" spans="18:34" ht="15.6" customHeight="1">
      <c r="R39" s="107" t="s">
        <v>63</v>
      </c>
      <c r="S39" s="45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  <c r="AG39" s="30">
        <f t="shared" si="0"/>
        <v>0</v>
      </c>
      <c r="AH39" s="43">
        <v>29</v>
      </c>
    </row>
    <row r="40" spans="18:34" ht="15.75" thickBot="1">
      <c r="R40" s="146" t="s">
        <v>59</v>
      </c>
      <c r="S40" s="59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4">
        <f t="shared" si="0"/>
        <v>0</v>
      </c>
      <c r="AH40" s="44">
        <v>30</v>
      </c>
    </row>
    <row r="43" spans="18:34" ht="20.25"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</row>
    <row r="44" spans="18:34" ht="15">
      <c r="T44" s="4"/>
      <c r="U44" s="4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</row>
    <row r="45" spans="18:34">
      <c r="W45" s="2"/>
      <c r="X45" s="2"/>
      <c r="Y45" s="2"/>
      <c r="AC45" s="2"/>
      <c r="AD45" s="2"/>
      <c r="AE45" s="2"/>
      <c r="AF45" s="2"/>
      <c r="AG45" s="2"/>
      <c r="AH45" s="2"/>
    </row>
  </sheetData>
  <sheetProtection algorithmName="SHA-512" hashValue="v40CjLOUB15vX/oo6EyWWK5jFRPK8jfFuvLKlk4ygrMI/qhXezgl9Bp43ioTMLWEHGKhz9CPgRfBOjqceCqotA==" saltValue="VT6bJac5KF6+30a2/TQFHQ==" spinCount="100000" sheet="1" objects="1" scenarios="1"/>
  <sortState ref="R11:AG40">
    <sortCondition descending="1" ref="AG11:AG40"/>
  </sortState>
  <mergeCells count="10">
    <mergeCell ref="R43:AH43"/>
    <mergeCell ref="R6:AH6"/>
    <mergeCell ref="R8:R9"/>
    <mergeCell ref="S8:AG8"/>
    <mergeCell ref="A1:AH1"/>
    <mergeCell ref="A3:AH3"/>
    <mergeCell ref="A6:P6"/>
    <mergeCell ref="A8:B9"/>
    <mergeCell ref="C8:O8"/>
    <mergeCell ref="A10:B10"/>
  </mergeCells>
  <printOptions horizontalCentered="1" verticalCentered="1"/>
  <pageMargins left="0.23622047244094491" right="0.23622047244094491" top="0.32" bottom="0.32" header="0.31496062992125984" footer="0.31496062992125984"/>
  <pageSetup paperSize="9" scale="60" firstPageNumber="6" orientation="landscape" useFirstPageNumber="1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8"/>
  <sheetViews>
    <sheetView workbookViewId="0">
      <selection activeCell="E23" sqref="E23"/>
    </sheetView>
  </sheetViews>
  <sheetFormatPr baseColWidth="10" defaultRowHeight="12.75"/>
  <cols>
    <col min="1" max="1" width="36.85546875" customWidth="1"/>
    <col min="2" max="4" width="6.7109375" hidden="1" customWidth="1"/>
    <col min="5" max="5" width="6.7109375" customWidth="1"/>
    <col min="6" max="8" width="6.7109375" hidden="1" customWidth="1"/>
    <col min="9" max="9" width="6.7109375" customWidth="1"/>
    <col min="10" max="11" width="6.7109375" hidden="1" customWidth="1"/>
    <col min="12" max="12" width="6.7109375" customWidth="1"/>
    <col min="13" max="15" width="6.7109375" hidden="1" customWidth="1"/>
    <col min="16" max="18" width="6.7109375" customWidth="1"/>
    <col min="19" max="19" width="4.28515625" customWidth="1"/>
  </cols>
  <sheetData>
    <row r="1" spans="1:19" ht="20.25">
      <c r="A1" s="210" t="s">
        <v>224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5.75" thickBot="1">
      <c r="A2" s="2"/>
      <c r="B2" s="2"/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 ht="16.5" thickBot="1">
      <c r="A3" s="212" t="s">
        <v>19</v>
      </c>
      <c r="B3" s="206" t="s">
        <v>49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9"/>
      <c r="S3" s="4"/>
    </row>
    <row r="4" spans="1:19" ht="15.75" thickBot="1">
      <c r="A4" s="213"/>
      <c r="B4" s="38" t="s">
        <v>13</v>
      </c>
      <c r="C4" s="39" t="s">
        <v>16</v>
      </c>
      <c r="D4" s="39" t="s">
        <v>309</v>
      </c>
      <c r="E4" s="143" t="s">
        <v>311</v>
      </c>
      <c r="F4" s="142" t="s">
        <v>15</v>
      </c>
      <c r="G4" s="39" t="s">
        <v>14</v>
      </c>
      <c r="H4" s="39" t="s">
        <v>310</v>
      </c>
      <c r="I4" s="39" t="s">
        <v>312</v>
      </c>
      <c r="J4" s="39" t="s">
        <v>8</v>
      </c>
      <c r="K4" s="39" t="s">
        <v>9</v>
      </c>
      <c r="L4" s="39" t="s">
        <v>313</v>
      </c>
      <c r="M4" s="39" t="s">
        <v>10</v>
      </c>
      <c r="N4" s="39" t="s">
        <v>11</v>
      </c>
      <c r="O4" s="39" t="s">
        <v>12</v>
      </c>
      <c r="P4" s="144" t="s">
        <v>314</v>
      </c>
      <c r="Q4" s="21" t="s">
        <v>4</v>
      </c>
      <c r="R4" s="40" t="s">
        <v>5</v>
      </c>
      <c r="S4" s="5"/>
    </row>
    <row r="5" spans="1:19" ht="15.75" thickBot="1">
      <c r="A5" s="46" t="s">
        <v>17</v>
      </c>
      <c r="B5" s="63">
        <v>4</v>
      </c>
      <c r="C5" s="64">
        <v>4</v>
      </c>
      <c r="D5" s="64">
        <v>4</v>
      </c>
      <c r="E5" s="64"/>
      <c r="F5" s="64">
        <v>4</v>
      </c>
      <c r="G5" s="64">
        <v>4</v>
      </c>
      <c r="H5" s="64">
        <v>4</v>
      </c>
      <c r="I5" s="64"/>
      <c r="J5" s="64">
        <v>10</v>
      </c>
      <c r="K5" s="64">
        <v>10</v>
      </c>
      <c r="L5" s="64"/>
      <c r="M5" s="64">
        <v>10</v>
      </c>
      <c r="N5" s="64">
        <v>10</v>
      </c>
      <c r="O5" s="64">
        <v>10</v>
      </c>
      <c r="P5" s="145"/>
      <c r="Q5" s="17"/>
      <c r="R5" s="42">
        <f>((B5+C5)/2)+((D5+F5)/2)+(G5+H5)/2+((J5+K5)/2)+((M5+N5+O5)/3)-Q5</f>
        <v>32</v>
      </c>
      <c r="S5" s="24"/>
    </row>
    <row r="6" spans="1:19" ht="15">
      <c r="A6" s="149" t="s">
        <v>194</v>
      </c>
      <c r="B6" s="115">
        <v>0.9</v>
      </c>
      <c r="C6" s="110">
        <v>0.9</v>
      </c>
      <c r="D6" s="110">
        <v>0.9</v>
      </c>
      <c r="E6" s="110">
        <f t="shared" ref="E6:E17" si="0">(B6+C6+D6)/3</f>
        <v>0.9</v>
      </c>
      <c r="F6" s="110">
        <v>0.2</v>
      </c>
      <c r="G6" s="110">
        <v>0.3</v>
      </c>
      <c r="H6" s="110">
        <v>0.2</v>
      </c>
      <c r="I6" s="110">
        <f t="shared" ref="I6:I17" si="1">(F6+G6+H6)/3</f>
        <v>0.23333333333333331</v>
      </c>
      <c r="J6" s="110">
        <v>5.5</v>
      </c>
      <c r="K6" s="110">
        <v>6</v>
      </c>
      <c r="L6" s="110">
        <f t="shared" ref="L6:L17" si="2">(J6+K6)/2</f>
        <v>5.75</v>
      </c>
      <c r="M6" s="110">
        <v>5.2</v>
      </c>
      <c r="N6" s="110">
        <v>5.8</v>
      </c>
      <c r="O6" s="110">
        <v>5.6</v>
      </c>
      <c r="P6" s="110">
        <f t="shared" ref="P6:P17" si="3">(M6+N6+O6)/3</f>
        <v>5.5333333333333341</v>
      </c>
      <c r="Q6" s="111"/>
      <c r="R6" s="150">
        <f t="shared" ref="R6:R15" si="4">E6+I6+L6+P6-Q6</f>
        <v>12.416666666666668</v>
      </c>
      <c r="S6" s="113">
        <v>1</v>
      </c>
    </row>
    <row r="7" spans="1:19" ht="15">
      <c r="A7" s="149" t="s">
        <v>231</v>
      </c>
      <c r="B7" s="115">
        <v>0.1</v>
      </c>
      <c r="C7" s="110">
        <v>0.1</v>
      </c>
      <c r="D7" s="110">
        <v>0.1</v>
      </c>
      <c r="E7" s="110">
        <f t="shared" si="0"/>
        <v>0.10000000000000002</v>
      </c>
      <c r="F7" s="110">
        <v>0.2</v>
      </c>
      <c r="G7" s="110">
        <v>0.1</v>
      </c>
      <c r="H7" s="110">
        <v>0.2</v>
      </c>
      <c r="I7" s="110">
        <f t="shared" si="1"/>
        <v>0.16666666666666666</v>
      </c>
      <c r="J7" s="110">
        <v>5.4</v>
      </c>
      <c r="K7" s="110">
        <v>5.8</v>
      </c>
      <c r="L7" s="110">
        <f t="shared" si="2"/>
        <v>5.6</v>
      </c>
      <c r="M7" s="110">
        <v>5.0999999999999996</v>
      </c>
      <c r="N7" s="110">
        <v>5.6</v>
      </c>
      <c r="O7" s="110">
        <v>5.7</v>
      </c>
      <c r="P7" s="110">
        <f t="shared" si="3"/>
        <v>5.4666666666666659</v>
      </c>
      <c r="Q7" s="111">
        <v>0.3</v>
      </c>
      <c r="R7" s="112">
        <f t="shared" si="4"/>
        <v>11.033333333333331</v>
      </c>
      <c r="S7" s="113">
        <v>2</v>
      </c>
    </row>
    <row r="8" spans="1:19" ht="15">
      <c r="A8" s="149" t="s">
        <v>191</v>
      </c>
      <c r="B8" s="115">
        <v>0.6</v>
      </c>
      <c r="C8" s="110">
        <v>0.6</v>
      </c>
      <c r="D8" s="110">
        <v>0.6</v>
      </c>
      <c r="E8" s="110">
        <f t="shared" si="0"/>
        <v>0.6</v>
      </c>
      <c r="F8" s="151">
        <v>0.4</v>
      </c>
      <c r="G8" s="110">
        <v>0.6</v>
      </c>
      <c r="H8" s="110">
        <v>0.6</v>
      </c>
      <c r="I8" s="110">
        <f t="shared" si="1"/>
        <v>0.53333333333333333</v>
      </c>
      <c r="J8" s="110">
        <v>5.2</v>
      </c>
      <c r="K8" s="110">
        <v>5.8</v>
      </c>
      <c r="L8" s="110">
        <f t="shared" si="2"/>
        <v>5.5</v>
      </c>
      <c r="M8" s="110">
        <v>5.9</v>
      </c>
      <c r="N8" s="110">
        <v>5.5</v>
      </c>
      <c r="O8" s="110">
        <v>5.4</v>
      </c>
      <c r="P8" s="110">
        <f t="shared" si="3"/>
        <v>5.6000000000000005</v>
      </c>
      <c r="Q8" s="111"/>
      <c r="R8" s="112">
        <f t="shared" si="4"/>
        <v>12.233333333333334</v>
      </c>
      <c r="S8" s="113">
        <v>3</v>
      </c>
    </row>
    <row r="9" spans="1:19" ht="15">
      <c r="A9" s="149" t="s">
        <v>199</v>
      </c>
      <c r="B9" s="115">
        <v>1.1000000000000001</v>
      </c>
      <c r="C9" s="110">
        <v>1.4</v>
      </c>
      <c r="D9" s="110">
        <v>1</v>
      </c>
      <c r="E9" s="110">
        <f t="shared" si="0"/>
        <v>1.1666666666666667</v>
      </c>
      <c r="F9" s="151">
        <v>0.8</v>
      </c>
      <c r="G9" s="110">
        <v>0.6</v>
      </c>
      <c r="H9" s="110">
        <v>0.5</v>
      </c>
      <c r="I9" s="110">
        <f t="shared" si="1"/>
        <v>0.6333333333333333</v>
      </c>
      <c r="J9" s="110">
        <v>5.5</v>
      </c>
      <c r="K9" s="110">
        <v>5</v>
      </c>
      <c r="L9" s="110">
        <f t="shared" si="2"/>
        <v>5.25</v>
      </c>
      <c r="M9" s="110">
        <v>5.0999999999999996</v>
      </c>
      <c r="N9" s="110">
        <v>5.3</v>
      </c>
      <c r="O9" s="110">
        <v>5.3</v>
      </c>
      <c r="P9" s="110">
        <f t="shared" si="3"/>
        <v>5.2333333333333334</v>
      </c>
      <c r="Q9" s="111"/>
      <c r="R9" s="112">
        <f t="shared" si="4"/>
        <v>12.283333333333333</v>
      </c>
      <c r="S9" s="113">
        <v>4</v>
      </c>
    </row>
    <row r="10" spans="1:19" ht="15">
      <c r="A10" s="105" t="s">
        <v>197</v>
      </c>
      <c r="B10" s="29">
        <v>0.1</v>
      </c>
      <c r="C10" s="27">
        <v>0.1</v>
      </c>
      <c r="D10" s="27">
        <v>0.1</v>
      </c>
      <c r="E10" s="27">
        <f t="shared" si="0"/>
        <v>0.10000000000000002</v>
      </c>
      <c r="F10" s="27">
        <v>0.4</v>
      </c>
      <c r="G10" s="27">
        <v>0.4</v>
      </c>
      <c r="H10" s="27">
        <v>0.5</v>
      </c>
      <c r="I10" s="27">
        <f t="shared" si="1"/>
        <v>0.43333333333333335</v>
      </c>
      <c r="J10" s="27">
        <v>5</v>
      </c>
      <c r="K10" s="27">
        <v>5</v>
      </c>
      <c r="L10" s="27">
        <f t="shared" si="2"/>
        <v>5</v>
      </c>
      <c r="M10" s="27">
        <v>5.0999999999999996</v>
      </c>
      <c r="N10" s="27">
        <v>5.0999999999999996</v>
      </c>
      <c r="O10" s="27">
        <v>5.0999999999999996</v>
      </c>
      <c r="P10" s="27">
        <f t="shared" si="3"/>
        <v>5.0999999999999996</v>
      </c>
      <c r="Q10" s="28"/>
      <c r="R10" s="30">
        <f t="shared" si="4"/>
        <v>10.633333333333333</v>
      </c>
      <c r="S10" s="43">
        <v>5</v>
      </c>
    </row>
    <row r="11" spans="1:19" ht="15">
      <c r="A11" s="105" t="s">
        <v>188</v>
      </c>
      <c r="B11" s="29">
        <v>0</v>
      </c>
      <c r="C11" s="27">
        <v>0</v>
      </c>
      <c r="D11" s="27">
        <v>0</v>
      </c>
      <c r="E11" s="27">
        <f t="shared" si="0"/>
        <v>0</v>
      </c>
      <c r="F11" s="27">
        <v>0.3</v>
      </c>
      <c r="G11" s="27">
        <v>0.3</v>
      </c>
      <c r="H11" s="27">
        <v>0.2</v>
      </c>
      <c r="I11" s="27">
        <f t="shared" si="1"/>
        <v>0.26666666666666666</v>
      </c>
      <c r="J11" s="27">
        <v>4.7</v>
      </c>
      <c r="K11" s="27">
        <v>4.9000000000000004</v>
      </c>
      <c r="L11" s="27">
        <f t="shared" si="2"/>
        <v>4.8000000000000007</v>
      </c>
      <c r="M11" s="27">
        <v>4.9000000000000004</v>
      </c>
      <c r="N11" s="27">
        <v>5.5</v>
      </c>
      <c r="O11" s="27">
        <v>5.3</v>
      </c>
      <c r="P11" s="27">
        <f t="shared" si="3"/>
        <v>5.2333333333333334</v>
      </c>
      <c r="Q11" s="28"/>
      <c r="R11" s="30">
        <f t="shared" si="4"/>
        <v>10.3</v>
      </c>
      <c r="S11" s="43">
        <v>6</v>
      </c>
    </row>
    <row r="12" spans="1:19" ht="15">
      <c r="A12" s="105" t="s">
        <v>189</v>
      </c>
      <c r="B12" s="29">
        <v>0</v>
      </c>
      <c r="C12" s="27">
        <v>0</v>
      </c>
      <c r="D12" s="27">
        <v>0</v>
      </c>
      <c r="E12" s="27">
        <f t="shared" si="0"/>
        <v>0</v>
      </c>
      <c r="F12" s="27">
        <v>0.2</v>
      </c>
      <c r="G12" s="27">
        <v>0.3</v>
      </c>
      <c r="H12" s="27">
        <v>0.2</v>
      </c>
      <c r="I12" s="27">
        <f t="shared" si="1"/>
        <v>0.23333333333333331</v>
      </c>
      <c r="J12" s="27">
        <v>4.4000000000000004</v>
      </c>
      <c r="K12" s="27">
        <v>5</v>
      </c>
      <c r="L12" s="27">
        <f t="shared" si="2"/>
        <v>4.7</v>
      </c>
      <c r="M12" s="27">
        <v>5.6</v>
      </c>
      <c r="N12" s="27">
        <v>5</v>
      </c>
      <c r="O12" s="27">
        <v>5.0999999999999996</v>
      </c>
      <c r="P12" s="27">
        <f t="shared" si="3"/>
        <v>5.2333333333333334</v>
      </c>
      <c r="Q12" s="28"/>
      <c r="R12" s="30">
        <f t="shared" si="4"/>
        <v>10.166666666666668</v>
      </c>
      <c r="S12" s="43">
        <v>7</v>
      </c>
    </row>
    <row r="13" spans="1:19" ht="15">
      <c r="A13" s="105" t="s">
        <v>183</v>
      </c>
      <c r="B13" s="29">
        <v>0</v>
      </c>
      <c r="C13" s="27">
        <v>0</v>
      </c>
      <c r="D13" s="27">
        <v>0</v>
      </c>
      <c r="E13" s="27">
        <f t="shared" si="0"/>
        <v>0</v>
      </c>
      <c r="F13" s="27">
        <v>0</v>
      </c>
      <c r="G13" s="27">
        <v>0.2</v>
      </c>
      <c r="H13" s="27">
        <v>0.1</v>
      </c>
      <c r="I13" s="27">
        <f t="shared" si="1"/>
        <v>0.10000000000000002</v>
      </c>
      <c r="J13" s="27">
        <v>4.8</v>
      </c>
      <c r="K13" s="27">
        <v>4.4000000000000004</v>
      </c>
      <c r="L13" s="27">
        <f t="shared" si="2"/>
        <v>4.5999999999999996</v>
      </c>
      <c r="M13" s="27">
        <v>5.3</v>
      </c>
      <c r="N13" s="27">
        <v>5.9</v>
      </c>
      <c r="O13" s="27">
        <v>5.6</v>
      </c>
      <c r="P13" s="27">
        <f t="shared" si="3"/>
        <v>5.5999999999999988</v>
      </c>
      <c r="Q13" s="28"/>
      <c r="R13" s="30">
        <f t="shared" si="4"/>
        <v>10.299999999999997</v>
      </c>
      <c r="S13" s="43">
        <v>8</v>
      </c>
    </row>
    <row r="14" spans="1:19" ht="15">
      <c r="A14" s="105" t="s">
        <v>232</v>
      </c>
      <c r="B14" s="29">
        <v>0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v>0</v>
      </c>
      <c r="I14" s="27">
        <f t="shared" si="1"/>
        <v>0</v>
      </c>
      <c r="J14" s="27">
        <v>4.5</v>
      </c>
      <c r="K14" s="27">
        <v>4.7</v>
      </c>
      <c r="L14" s="27">
        <f t="shared" si="2"/>
        <v>4.5999999999999996</v>
      </c>
      <c r="M14" s="27">
        <v>5.2</v>
      </c>
      <c r="N14" s="27">
        <v>4.8</v>
      </c>
      <c r="O14" s="27">
        <v>4.7</v>
      </c>
      <c r="P14" s="27">
        <f t="shared" si="3"/>
        <v>4.8999999999999995</v>
      </c>
      <c r="Q14" s="28"/>
      <c r="R14" s="30">
        <f t="shared" si="4"/>
        <v>9.5</v>
      </c>
      <c r="S14" s="43">
        <v>9</v>
      </c>
    </row>
    <row r="15" spans="1:19" ht="15">
      <c r="A15" s="105" t="s">
        <v>230</v>
      </c>
      <c r="B15" s="29">
        <v>0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v>0</v>
      </c>
      <c r="I15" s="27">
        <f t="shared" si="1"/>
        <v>0</v>
      </c>
      <c r="J15" s="27">
        <v>3.5</v>
      </c>
      <c r="K15" s="27">
        <v>4</v>
      </c>
      <c r="L15" s="27">
        <f t="shared" si="2"/>
        <v>3.75</v>
      </c>
      <c r="M15" s="27">
        <v>4.0999999999999996</v>
      </c>
      <c r="N15" s="27">
        <v>4.3</v>
      </c>
      <c r="O15" s="27">
        <v>4.5</v>
      </c>
      <c r="P15" s="27">
        <f t="shared" si="3"/>
        <v>4.3</v>
      </c>
      <c r="Q15" s="28">
        <v>0.3</v>
      </c>
      <c r="R15" s="30">
        <f t="shared" si="4"/>
        <v>7.7500000000000009</v>
      </c>
      <c r="S15" s="43">
        <v>10</v>
      </c>
    </row>
    <row r="16" spans="1:19" ht="15">
      <c r="A16" s="105" t="s">
        <v>186</v>
      </c>
      <c r="B16" s="29">
        <v>0.3</v>
      </c>
      <c r="C16" s="27">
        <v>0.3</v>
      </c>
      <c r="D16" s="27">
        <v>0.3</v>
      </c>
      <c r="E16" s="27">
        <f t="shared" si="0"/>
        <v>0.3</v>
      </c>
      <c r="F16" s="27">
        <v>0.4</v>
      </c>
      <c r="G16" s="27">
        <v>0.4</v>
      </c>
      <c r="H16" s="27">
        <v>0.6</v>
      </c>
      <c r="I16" s="27">
        <f t="shared" si="1"/>
        <v>0.46666666666666662</v>
      </c>
      <c r="J16" s="27">
        <v>3.4</v>
      </c>
      <c r="K16" s="27">
        <v>3.8</v>
      </c>
      <c r="L16" s="27">
        <f t="shared" si="2"/>
        <v>3.5999999999999996</v>
      </c>
      <c r="M16" s="27">
        <v>4.8</v>
      </c>
      <c r="N16" s="27">
        <v>4.7</v>
      </c>
      <c r="O16" s="27">
        <v>4.8</v>
      </c>
      <c r="P16" s="27">
        <f t="shared" si="3"/>
        <v>4.7666666666666666</v>
      </c>
      <c r="Q16" s="28"/>
      <c r="R16" s="30">
        <v>9.14</v>
      </c>
      <c r="S16" s="43">
        <v>11</v>
      </c>
    </row>
    <row r="17" spans="1:19" ht="15">
      <c r="A17" s="106" t="s">
        <v>196</v>
      </c>
      <c r="B17" s="29"/>
      <c r="C17" s="27"/>
      <c r="D17" s="27"/>
      <c r="E17" s="27">
        <f t="shared" si="0"/>
        <v>0</v>
      </c>
      <c r="F17" s="27"/>
      <c r="G17" s="27"/>
      <c r="H17" s="27"/>
      <c r="I17" s="27">
        <f t="shared" si="1"/>
        <v>0</v>
      </c>
      <c r="J17" s="27"/>
      <c r="K17" s="27"/>
      <c r="L17" s="27">
        <f t="shared" si="2"/>
        <v>0</v>
      </c>
      <c r="M17" s="27"/>
      <c r="N17" s="27"/>
      <c r="O17" s="27"/>
      <c r="P17" s="27">
        <f t="shared" si="3"/>
        <v>0</v>
      </c>
      <c r="Q17" s="28"/>
      <c r="R17" s="30">
        <f>E17+I17+L17+P17-Q17</f>
        <v>0</v>
      </c>
      <c r="S17" s="43">
        <v>12</v>
      </c>
    </row>
    <row r="18" spans="1:19" ht="15.75" thickBot="1">
      <c r="A18" s="148" t="s">
        <v>185</v>
      </c>
      <c r="B18" s="31"/>
      <c r="C18" s="32"/>
      <c r="D18" s="32"/>
      <c r="E18" s="27"/>
      <c r="F18" s="32"/>
      <c r="G18" s="32"/>
      <c r="H18" s="32"/>
      <c r="I18" s="27"/>
      <c r="J18" s="32"/>
      <c r="K18" s="32"/>
      <c r="L18" s="27"/>
      <c r="M18" s="32"/>
      <c r="N18" s="32"/>
      <c r="O18" s="32"/>
      <c r="P18" s="27"/>
      <c r="Q18" s="33"/>
      <c r="R18" s="53">
        <f>((B18+C18)/2)+((D18+F18)/2)+(G18+H18)/2+((J18+K18)/2)+((M18+N18+O18)/3)-Q18</f>
        <v>0</v>
      </c>
      <c r="S18" s="44">
        <v>13</v>
      </c>
    </row>
  </sheetData>
  <sheetProtection algorithmName="SHA-512" hashValue="6PmI6/MCyoUw/vIaFdFfeaS3u0v1kaP3HXeb5IxYiVGQp9COS5toQ4lESnO1YfrLDIgnW893nHfUuGUGoSNvmg==" saltValue="cnW2o+3zcOIRbSTWMGc+FA==" spinCount="100000" sheet="1" objects="1" scenarios="1"/>
  <sortState ref="A6:R18">
    <sortCondition descending="1" ref="L6:L18"/>
  </sortState>
  <mergeCells count="3">
    <mergeCell ref="A1:S1"/>
    <mergeCell ref="A3:A4"/>
    <mergeCell ref="B3:R3"/>
  </mergeCells>
  <pageMargins left="0.7" right="0.7" top="0.75" bottom="0.75" header="0.3" footer="0.3"/>
  <pageSetup paperSize="9" scale="86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5"/>
  <sheetViews>
    <sheetView topLeftCell="B1" zoomScale="85" zoomScaleNormal="85" workbookViewId="0">
      <selection activeCell="L33" sqref="L33"/>
    </sheetView>
  </sheetViews>
  <sheetFormatPr baseColWidth="10" defaultColWidth="11.42578125" defaultRowHeight="14.25"/>
  <cols>
    <col min="1" max="1" width="39.140625" style="2" bestFit="1" customWidth="1"/>
    <col min="2" max="12" width="6.7109375" style="2" customWidth="1"/>
    <col min="13" max="13" width="3.7109375" style="2" bestFit="1" customWidth="1"/>
    <col min="14" max="14" width="5.7109375" style="2" customWidth="1"/>
    <col min="15" max="15" width="28.7109375" style="2" customWidth="1"/>
    <col min="16" max="16" width="3.42578125" style="2" customWidth="1"/>
    <col min="17" max="18" width="6.7109375" style="5" hidden="1" customWidth="1"/>
    <col min="19" max="19" width="6.7109375" style="5" customWidth="1"/>
    <col min="20" max="21" width="6.7109375" style="5" hidden="1" customWidth="1"/>
    <col min="22" max="22" width="6.7109375" style="5" customWidth="1"/>
    <col min="23" max="24" width="6.7109375" style="5" hidden="1" customWidth="1"/>
    <col min="25" max="25" width="6.7109375" style="5" customWidth="1"/>
    <col min="26" max="27" width="6.7109375" style="5" hidden="1" customWidth="1"/>
    <col min="28" max="28" width="6.85546875" style="5" hidden="1" customWidth="1"/>
    <col min="29" max="29" width="6.85546875" style="5" customWidth="1"/>
    <col min="30" max="30" width="7.42578125" style="5" customWidth="1"/>
    <col min="31" max="31" width="6.7109375" style="5" bestFit="1" customWidth="1"/>
    <col min="32" max="32" width="3.7109375" style="5" bestFit="1" customWidth="1"/>
    <col min="33" max="16384" width="11.42578125" style="5"/>
  </cols>
  <sheetData>
    <row r="1" spans="1:32" s="1" customFormat="1" ht="23.25">
      <c r="A1" s="214" t="s">
        <v>217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169"/>
      <c r="AD1" s="12"/>
    </row>
    <row r="2" spans="1:32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32" s="8" customFormat="1" ht="20.25">
      <c r="A3" s="210" t="s">
        <v>208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168"/>
      <c r="AD3" s="13"/>
    </row>
    <row r="4" spans="1:32">
      <c r="O4" s="9"/>
      <c r="P4" s="9"/>
    </row>
    <row r="6" spans="1:32" ht="15" customHeight="1"/>
    <row r="7" spans="1:32" ht="15" customHeight="1">
      <c r="O7" s="210" t="s">
        <v>128</v>
      </c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8"/>
    </row>
    <row r="8" spans="1:32" ht="15" customHeight="1" thickBot="1">
      <c r="Q8" s="4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2" ht="15" customHeight="1" thickBot="1">
      <c r="O9" s="223" t="s">
        <v>19</v>
      </c>
      <c r="P9" s="224"/>
      <c r="Q9" s="206" t="s">
        <v>7</v>
      </c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9"/>
      <c r="AF9" s="4"/>
    </row>
    <row r="10" spans="1:32" ht="15" customHeight="1" thickBot="1">
      <c r="O10" s="225"/>
      <c r="P10" s="226"/>
      <c r="Q10" s="19" t="s">
        <v>13</v>
      </c>
      <c r="R10" s="20" t="s">
        <v>15</v>
      </c>
      <c r="S10" s="20" t="s">
        <v>141</v>
      </c>
      <c r="T10" s="20" t="s">
        <v>16</v>
      </c>
      <c r="U10" s="20" t="s">
        <v>14</v>
      </c>
      <c r="V10" s="20" t="s">
        <v>142</v>
      </c>
      <c r="W10" s="20" t="s">
        <v>8</v>
      </c>
      <c r="X10" s="20" t="s">
        <v>9</v>
      </c>
      <c r="Y10" s="20" t="s">
        <v>313</v>
      </c>
      <c r="Z10" s="20" t="s">
        <v>10</v>
      </c>
      <c r="AA10" s="20" t="s">
        <v>11</v>
      </c>
      <c r="AB10" s="20" t="s">
        <v>12</v>
      </c>
      <c r="AC10" s="202" t="s">
        <v>314</v>
      </c>
      <c r="AD10" s="21" t="s">
        <v>4</v>
      </c>
      <c r="AE10" s="22" t="s">
        <v>5</v>
      </c>
    </row>
    <row r="11" spans="1:32" ht="15" customHeight="1" thickBot="1">
      <c r="O11" s="221" t="s">
        <v>17</v>
      </c>
      <c r="P11" s="222"/>
      <c r="Q11" s="61">
        <v>4</v>
      </c>
      <c r="R11" s="62">
        <v>4</v>
      </c>
      <c r="S11" s="62"/>
      <c r="T11" s="62">
        <v>4</v>
      </c>
      <c r="U11" s="62">
        <v>4</v>
      </c>
      <c r="V11" s="62"/>
      <c r="W11" s="62">
        <v>10</v>
      </c>
      <c r="X11" s="62">
        <v>10</v>
      </c>
      <c r="Y11" s="62"/>
      <c r="Z11" s="62">
        <v>10</v>
      </c>
      <c r="AA11" s="62">
        <v>10</v>
      </c>
      <c r="AB11" s="62">
        <v>10</v>
      </c>
      <c r="AC11" s="203"/>
      <c r="AD11" s="25"/>
      <c r="AE11" s="42">
        <f t="shared" ref="AE11:AE24" si="0">((Q11+R11)/2)+((T11+U11)/2)+((W11+X11)/2)+((Z11+AA11+AB11)/3)-AD11</f>
        <v>28</v>
      </c>
      <c r="AF11" s="24"/>
    </row>
    <row r="12" spans="1:32" ht="15" customHeight="1">
      <c r="O12" s="159" t="s">
        <v>129</v>
      </c>
      <c r="P12" s="160"/>
      <c r="Q12" s="141">
        <v>0.9</v>
      </c>
      <c r="R12" s="110">
        <v>0.6</v>
      </c>
      <c r="S12" s="110">
        <f>(Q12+R12)/2</f>
        <v>0.75</v>
      </c>
      <c r="T12" s="110">
        <v>2.5</v>
      </c>
      <c r="U12" s="110">
        <v>2.5</v>
      </c>
      <c r="V12" s="110">
        <f>(T12+U12)/2</f>
        <v>2.5</v>
      </c>
      <c r="W12" s="110">
        <v>7.4</v>
      </c>
      <c r="X12" s="110">
        <v>7.1</v>
      </c>
      <c r="Y12" s="110">
        <f>(W12+X12)/2</f>
        <v>7.25</v>
      </c>
      <c r="Z12" s="110">
        <v>7.8</v>
      </c>
      <c r="AA12" s="110">
        <v>7.5</v>
      </c>
      <c r="AB12" s="110">
        <v>7.2</v>
      </c>
      <c r="AC12" s="110">
        <f>(Z12+AA12+AB12)/3</f>
        <v>7.5</v>
      </c>
      <c r="AD12" s="111"/>
      <c r="AE12" s="161">
        <f t="shared" si="0"/>
        <v>18</v>
      </c>
      <c r="AF12" s="162">
        <v>1</v>
      </c>
    </row>
    <row r="13" spans="1:32" ht="15" customHeight="1">
      <c r="O13" s="163" t="s">
        <v>254</v>
      </c>
      <c r="P13" s="164"/>
      <c r="Q13" s="141">
        <v>0.8</v>
      </c>
      <c r="R13" s="110">
        <v>0.8</v>
      </c>
      <c r="S13" s="110">
        <f t="shared" ref="S13:S24" si="1">(Q13+R13)/2</f>
        <v>0.8</v>
      </c>
      <c r="T13" s="110">
        <v>2.8</v>
      </c>
      <c r="U13" s="110">
        <v>2.8</v>
      </c>
      <c r="V13" s="110">
        <f t="shared" ref="V13:V24" si="2">(T13+U13)/2</f>
        <v>2.8</v>
      </c>
      <c r="W13" s="110">
        <v>6.6</v>
      </c>
      <c r="X13" s="110">
        <v>6.4</v>
      </c>
      <c r="Y13" s="110">
        <f t="shared" ref="Y13:Y24" si="3">(W13+X13)/2</f>
        <v>6.5</v>
      </c>
      <c r="Z13" s="110">
        <v>6.8</v>
      </c>
      <c r="AA13" s="110">
        <v>6.2</v>
      </c>
      <c r="AB13" s="110">
        <v>6.5</v>
      </c>
      <c r="AC13" s="110">
        <f t="shared" ref="AC13:AC24" si="4">(Z13+AA13+AB13)/3</f>
        <v>6.5</v>
      </c>
      <c r="AD13" s="111"/>
      <c r="AE13" s="161">
        <f t="shared" si="0"/>
        <v>16.600000000000001</v>
      </c>
      <c r="AF13" s="162">
        <v>2</v>
      </c>
    </row>
    <row r="14" spans="1:32" ht="15" customHeight="1">
      <c r="O14" s="163" t="s">
        <v>252</v>
      </c>
      <c r="P14" s="164"/>
      <c r="Q14" s="141">
        <v>1.2</v>
      </c>
      <c r="R14" s="110">
        <v>1.2</v>
      </c>
      <c r="S14" s="110">
        <f t="shared" si="1"/>
        <v>1.2</v>
      </c>
      <c r="T14" s="110">
        <v>2</v>
      </c>
      <c r="U14" s="110">
        <v>2.2999999999999998</v>
      </c>
      <c r="V14" s="110">
        <f t="shared" si="2"/>
        <v>2.15</v>
      </c>
      <c r="W14" s="110">
        <v>6.4</v>
      </c>
      <c r="X14" s="110">
        <v>6.5</v>
      </c>
      <c r="Y14" s="110">
        <f t="shared" si="3"/>
        <v>6.45</v>
      </c>
      <c r="Z14" s="110">
        <v>5.7</v>
      </c>
      <c r="AA14" s="110">
        <v>6</v>
      </c>
      <c r="AB14" s="110">
        <v>5.8</v>
      </c>
      <c r="AC14" s="110">
        <f t="shared" si="4"/>
        <v>5.833333333333333</v>
      </c>
      <c r="AD14" s="111"/>
      <c r="AE14" s="161">
        <f t="shared" si="0"/>
        <v>15.633333333333333</v>
      </c>
      <c r="AF14" s="162">
        <v>3</v>
      </c>
    </row>
    <row r="15" spans="1:32" ht="15" customHeight="1">
      <c r="O15" s="163" t="s">
        <v>133</v>
      </c>
      <c r="P15" s="164"/>
      <c r="Q15" s="141">
        <v>0.4</v>
      </c>
      <c r="R15" s="110">
        <v>0.1</v>
      </c>
      <c r="S15" s="110">
        <f t="shared" si="1"/>
        <v>0.25</v>
      </c>
      <c r="T15" s="110">
        <v>1.9</v>
      </c>
      <c r="U15" s="110">
        <v>1.8</v>
      </c>
      <c r="V15" s="110">
        <f t="shared" si="2"/>
        <v>1.85</v>
      </c>
      <c r="W15" s="110">
        <v>6.8</v>
      </c>
      <c r="X15" s="110">
        <v>6.3</v>
      </c>
      <c r="Y15" s="110">
        <f t="shared" si="3"/>
        <v>6.55</v>
      </c>
      <c r="Z15" s="110">
        <v>6.3</v>
      </c>
      <c r="AA15" s="110">
        <v>6.8</v>
      </c>
      <c r="AB15" s="110">
        <v>6.7</v>
      </c>
      <c r="AC15" s="110">
        <f t="shared" si="4"/>
        <v>6.6000000000000005</v>
      </c>
      <c r="AD15" s="111"/>
      <c r="AE15" s="161">
        <f t="shared" si="0"/>
        <v>15.25</v>
      </c>
      <c r="AF15" s="162">
        <v>4</v>
      </c>
    </row>
    <row r="16" spans="1:32" ht="15" customHeight="1">
      <c r="O16" s="155" t="s">
        <v>134</v>
      </c>
      <c r="P16" s="156"/>
      <c r="Q16" s="45">
        <v>0.4</v>
      </c>
      <c r="R16" s="27">
        <v>0.4</v>
      </c>
      <c r="S16" s="110">
        <f t="shared" si="1"/>
        <v>0.4</v>
      </c>
      <c r="T16" s="27">
        <v>1.9</v>
      </c>
      <c r="U16" s="27">
        <v>1.8</v>
      </c>
      <c r="V16" s="110">
        <f t="shared" si="2"/>
        <v>1.85</v>
      </c>
      <c r="W16" s="27">
        <v>6.6</v>
      </c>
      <c r="X16" s="27">
        <v>6</v>
      </c>
      <c r="Y16" s="110">
        <f t="shared" si="3"/>
        <v>6.3</v>
      </c>
      <c r="Z16" s="27">
        <v>6</v>
      </c>
      <c r="AA16" s="27">
        <v>6.1</v>
      </c>
      <c r="AB16" s="27">
        <v>6.6</v>
      </c>
      <c r="AC16" s="110">
        <f t="shared" si="4"/>
        <v>6.2333333333333334</v>
      </c>
      <c r="AD16" s="28"/>
      <c r="AE16" s="80">
        <f t="shared" si="0"/>
        <v>14.783333333333335</v>
      </c>
      <c r="AF16" s="81">
        <v>5</v>
      </c>
    </row>
    <row r="17" spans="15:32" ht="15" customHeight="1">
      <c r="O17" s="155" t="s">
        <v>253</v>
      </c>
      <c r="P17" s="156"/>
      <c r="Q17" s="45">
        <v>0.3</v>
      </c>
      <c r="R17" s="27">
        <v>0.6</v>
      </c>
      <c r="S17" s="110">
        <f t="shared" si="1"/>
        <v>0.44999999999999996</v>
      </c>
      <c r="T17" s="27">
        <v>2</v>
      </c>
      <c r="U17" s="27">
        <v>1.9</v>
      </c>
      <c r="V17" s="110">
        <f t="shared" si="2"/>
        <v>1.95</v>
      </c>
      <c r="W17" s="27">
        <v>5.0999999999999996</v>
      </c>
      <c r="X17" s="27">
        <v>5.6</v>
      </c>
      <c r="Y17" s="110">
        <f t="shared" si="3"/>
        <v>5.35</v>
      </c>
      <c r="Z17" s="27">
        <v>5.5</v>
      </c>
      <c r="AA17" s="27">
        <v>5.6</v>
      </c>
      <c r="AB17" s="27">
        <v>5.9</v>
      </c>
      <c r="AC17" s="110">
        <f t="shared" si="4"/>
        <v>5.666666666666667</v>
      </c>
      <c r="AD17" s="28"/>
      <c r="AE17" s="80">
        <f t="shared" si="0"/>
        <v>13.416666666666668</v>
      </c>
      <c r="AF17" s="81">
        <v>6</v>
      </c>
    </row>
    <row r="18" spans="15:32" ht="15" customHeight="1">
      <c r="O18" s="155" t="s">
        <v>250</v>
      </c>
      <c r="P18" s="156"/>
      <c r="Q18" s="45">
        <v>0.1</v>
      </c>
      <c r="R18" s="27">
        <v>0.6</v>
      </c>
      <c r="S18" s="110">
        <f t="shared" si="1"/>
        <v>0.35</v>
      </c>
      <c r="T18" s="27">
        <v>0.9</v>
      </c>
      <c r="U18" s="27">
        <v>1</v>
      </c>
      <c r="V18" s="110">
        <f t="shared" si="2"/>
        <v>0.95</v>
      </c>
      <c r="W18" s="27">
        <v>5.2</v>
      </c>
      <c r="X18" s="27">
        <v>4.5999999999999996</v>
      </c>
      <c r="Y18" s="110">
        <f t="shared" si="3"/>
        <v>4.9000000000000004</v>
      </c>
      <c r="Z18" s="27">
        <v>6.8</v>
      </c>
      <c r="AA18" s="27">
        <v>6.5</v>
      </c>
      <c r="AB18" s="27">
        <v>6.6</v>
      </c>
      <c r="AC18" s="110">
        <f t="shared" si="4"/>
        <v>6.6333333333333329</v>
      </c>
      <c r="AD18" s="28"/>
      <c r="AE18" s="80">
        <f t="shared" si="0"/>
        <v>12.833333333333332</v>
      </c>
      <c r="AF18" s="81">
        <v>7</v>
      </c>
    </row>
    <row r="19" spans="15:32" ht="15" customHeight="1">
      <c r="O19" s="155" t="s">
        <v>251</v>
      </c>
      <c r="P19" s="156"/>
      <c r="Q19" s="45">
        <v>0.1</v>
      </c>
      <c r="R19" s="27">
        <v>0.1</v>
      </c>
      <c r="S19" s="110">
        <f t="shared" si="1"/>
        <v>0.1</v>
      </c>
      <c r="T19" s="27">
        <v>1.5</v>
      </c>
      <c r="U19" s="27">
        <v>1.7</v>
      </c>
      <c r="V19" s="110">
        <f t="shared" si="2"/>
        <v>1.6</v>
      </c>
      <c r="W19" s="27">
        <v>5.5</v>
      </c>
      <c r="X19" s="27">
        <v>5.0999999999999996</v>
      </c>
      <c r="Y19" s="110">
        <f t="shared" si="3"/>
        <v>5.3</v>
      </c>
      <c r="Z19" s="27">
        <v>5</v>
      </c>
      <c r="AA19" s="27">
        <v>4.9000000000000004</v>
      </c>
      <c r="AB19" s="27">
        <v>5.3</v>
      </c>
      <c r="AC19" s="110">
        <f t="shared" si="4"/>
        <v>5.0666666666666664</v>
      </c>
      <c r="AD19" s="28"/>
      <c r="AE19" s="80">
        <f t="shared" si="0"/>
        <v>12.066666666666666</v>
      </c>
      <c r="AF19" s="81">
        <v>8</v>
      </c>
    </row>
    <row r="20" spans="15:32" ht="15" customHeight="1">
      <c r="O20" s="155" t="s">
        <v>255</v>
      </c>
      <c r="P20" s="156"/>
      <c r="Q20" s="45">
        <v>1</v>
      </c>
      <c r="R20" s="27">
        <v>0.6</v>
      </c>
      <c r="S20" s="110">
        <f t="shared" si="1"/>
        <v>0.8</v>
      </c>
      <c r="T20" s="27">
        <v>0.6</v>
      </c>
      <c r="U20" s="27">
        <v>0.8</v>
      </c>
      <c r="V20" s="110">
        <f t="shared" si="2"/>
        <v>0.7</v>
      </c>
      <c r="W20" s="27">
        <v>4.4000000000000004</v>
      </c>
      <c r="X20" s="27">
        <v>5</v>
      </c>
      <c r="Y20" s="110">
        <f t="shared" si="3"/>
        <v>4.7</v>
      </c>
      <c r="Z20" s="27">
        <v>5.2</v>
      </c>
      <c r="AA20" s="27">
        <v>5.5</v>
      </c>
      <c r="AB20" s="27">
        <v>5.3</v>
      </c>
      <c r="AC20" s="110">
        <f t="shared" si="4"/>
        <v>5.333333333333333</v>
      </c>
      <c r="AD20" s="28"/>
      <c r="AE20" s="80">
        <f t="shared" si="0"/>
        <v>11.533333333333333</v>
      </c>
      <c r="AF20" s="81">
        <v>9</v>
      </c>
    </row>
    <row r="21" spans="15:32" ht="15" customHeight="1">
      <c r="O21" s="155" t="s">
        <v>132</v>
      </c>
      <c r="P21" s="156"/>
      <c r="Q21" s="45">
        <v>0</v>
      </c>
      <c r="R21" s="27">
        <v>0</v>
      </c>
      <c r="S21" s="110">
        <f t="shared" si="1"/>
        <v>0</v>
      </c>
      <c r="T21" s="27">
        <v>1</v>
      </c>
      <c r="U21" s="27">
        <v>1</v>
      </c>
      <c r="V21" s="110">
        <f t="shared" si="2"/>
        <v>1</v>
      </c>
      <c r="W21" s="27">
        <v>5.4</v>
      </c>
      <c r="X21" s="27">
        <v>5.0999999999999996</v>
      </c>
      <c r="Y21" s="110">
        <f t="shared" si="3"/>
        <v>5.25</v>
      </c>
      <c r="Z21" s="27">
        <v>5.3</v>
      </c>
      <c r="AA21" s="27">
        <v>5.2</v>
      </c>
      <c r="AB21" s="27">
        <v>4.9000000000000004</v>
      </c>
      <c r="AC21" s="110">
        <f t="shared" si="4"/>
        <v>5.1333333333333337</v>
      </c>
      <c r="AD21" s="28">
        <v>0.6</v>
      </c>
      <c r="AE21" s="80">
        <f t="shared" si="0"/>
        <v>10.783333333333333</v>
      </c>
      <c r="AF21" s="81">
        <v>10</v>
      </c>
    </row>
    <row r="22" spans="15:32" ht="15" customHeight="1">
      <c r="O22" s="155" t="s">
        <v>130</v>
      </c>
      <c r="P22" s="156"/>
      <c r="Q22" s="45">
        <v>0.6</v>
      </c>
      <c r="R22" s="27">
        <v>0.8</v>
      </c>
      <c r="S22" s="110">
        <f t="shared" si="1"/>
        <v>0.7</v>
      </c>
      <c r="T22" s="27">
        <v>0.7</v>
      </c>
      <c r="U22" s="27">
        <v>0.5</v>
      </c>
      <c r="V22" s="110">
        <f t="shared" si="2"/>
        <v>0.6</v>
      </c>
      <c r="W22" s="27">
        <v>5.6</v>
      </c>
      <c r="X22" s="27">
        <v>5.2</v>
      </c>
      <c r="Y22" s="110">
        <f t="shared" si="3"/>
        <v>5.4</v>
      </c>
      <c r="Z22" s="27">
        <v>4.5999999999999996</v>
      </c>
      <c r="AA22" s="27">
        <v>4.5999999999999996</v>
      </c>
      <c r="AB22" s="27">
        <v>4.8</v>
      </c>
      <c r="AC22" s="110">
        <f t="shared" si="4"/>
        <v>4.666666666666667</v>
      </c>
      <c r="AD22" s="28">
        <v>0.6</v>
      </c>
      <c r="AE22" s="80">
        <f t="shared" si="0"/>
        <v>10.766666666666667</v>
      </c>
      <c r="AF22" s="81">
        <v>11</v>
      </c>
    </row>
    <row r="23" spans="15:32" ht="15" customHeight="1">
      <c r="O23" s="155" t="s">
        <v>249</v>
      </c>
      <c r="P23" s="156"/>
      <c r="Q23" s="45">
        <v>0</v>
      </c>
      <c r="R23" s="27">
        <v>0.1</v>
      </c>
      <c r="S23" s="110">
        <f t="shared" si="1"/>
        <v>0.05</v>
      </c>
      <c r="T23" s="27">
        <v>0.7</v>
      </c>
      <c r="U23" s="27">
        <v>0.7</v>
      </c>
      <c r="V23" s="110">
        <f t="shared" si="2"/>
        <v>0.7</v>
      </c>
      <c r="W23" s="27">
        <v>4.5999999999999996</v>
      </c>
      <c r="X23" s="27">
        <v>5</v>
      </c>
      <c r="Y23" s="110">
        <f t="shared" si="3"/>
        <v>4.8</v>
      </c>
      <c r="Z23" s="27">
        <v>4.3</v>
      </c>
      <c r="AA23" s="27">
        <v>4.5999999999999996</v>
      </c>
      <c r="AB23" s="27">
        <v>4.7</v>
      </c>
      <c r="AC23" s="110">
        <f t="shared" si="4"/>
        <v>4.5333333333333323</v>
      </c>
      <c r="AD23" s="28"/>
      <c r="AE23" s="80">
        <f t="shared" si="0"/>
        <v>10.083333333333332</v>
      </c>
      <c r="AF23" s="81">
        <v>12</v>
      </c>
    </row>
    <row r="24" spans="15:32" ht="15" customHeight="1" thickBot="1">
      <c r="O24" s="157" t="s">
        <v>131</v>
      </c>
      <c r="P24" s="158"/>
      <c r="Q24" s="59">
        <v>0.4</v>
      </c>
      <c r="R24" s="32">
        <v>0</v>
      </c>
      <c r="S24" s="110">
        <f t="shared" si="1"/>
        <v>0.2</v>
      </c>
      <c r="T24" s="32">
        <v>0.1</v>
      </c>
      <c r="U24" s="32">
        <v>0.1</v>
      </c>
      <c r="V24" s="110">
        <f t="shared" si="2"/>
        <v>0.1</v>
      </c>
      <c r="W24" s="32">
        <v>4.5999999999999996</v>
      </c>
      <c r="X24" s="32">
        <v>4</v>
      </c>
      <c r="Y24" s="110">
        <f t="shared" si="3"/>
        <v>4.3</v>
      </c>
      <c r="Z24" s="32">
        <v>5.0999999999999996</v>
      </c>
      <c r="AA24" s="32">
        <v>5.4</v>
      </c>
      <c r="AB24" s="32">
        <v>5.3</v>
      </c>
      <c r="AC24" s="110">
        <f t="shared" si="4"/>
        <v>5.2666666666666666</v>
      </c>
      <c r="AD24" s="33"/>
      <c r="AE24" s="82">
        <f t="shared" si="0"/>
        <v>9.8666666666666671</v>
      </c>
      <c r="AF24" s="22">
        <v>13</v>
      </c>
    </row>
    <row r="25" spans="15:32" ht="15" customHeight="1"/>
  </sheetData>
  <sheetProtection algorithmName="SHA-512" hashValue="dNZaIS6Vgvu6hre0gWMlOeH2e5AgTvyTsWdwjVwxF6L0MQOMM7+8CiVWV418IcfoPnZ7YcSK1y9whVvBtwDZww==" saltValue="+axggICuh0wk6Ra4yPsCwA==" spinCount="100000" sheet="1" objects="1" scenarios="1"/>
  <sortState ref="O12:AE24">
    <sortCondition descending="1" ref="AE12:AE24"/>
  </sortState>
  <mergeCells count="6">
    <mergeCell ref="O11:P11"/>
    <mergeCell ref="A1:AB1"/>
    <mergeCell ref="A3:AB3"/>
    <mergeCell ref="O7:AE7"/>
    <mergeCell ref="O9:P10"/>
    <mergeCell ref="Q9:AE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rstPageNumber="6" orientation="landscape" useFirstPageNumber="1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workbookViewId="0">
      <selection activeCell="T14" sqref="T14"/>
    </sheetView>
  </sheetViews>
  <sheetFormatPr baseColWidth="10" defaultRowHeight="12.75"/>
  <cols>
    <col min="1" max="1" width="39.28515625" customWidth="1"/>
    <col min="2" max="4" width="6.7109375" hidden="1" customWidth="1"/>
    <col min="5" max="5" width="6.7109375" customWidth="1"/>
    <col min="6" max="8" width="6.7109375" hidden="1" customWidth="1"/>
    <col min="9" max="9" width="6.7109375" customWidth="1"/>
    <col min="10" max="11" width="6.7109375" hidden="1" customWidth="1"/>
    <col min="12" max="12" width="6.7109375" customWidth="1"/>
    <col min="13" max="15" width="6.7109375" hidden="1" customWidth="1"/>
    <col min="16" max="17" width="6.7109375" customWidth="1"/>
    <col min="18" max="18" width="7.5703125" customWidth="1"/>
    <col min="19" max="19" width="5" customWidth="1"/>
  </cols>
  <sheetData>
    <row r="1" spans="1:19" ht="20.25">
      <c r="A1" s="210" t="s">
        <v>163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5.75" thickBot="1">
      <c r="A2" s="2"/>
      <c r="B2" s="2"/>
      <c r="C2" s="2"/>
      <c r="D2" s="2"/>
      <c r="E2" s="2"/>
      <c r="F2" s="2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 ht="16.5" thickBot="1">
      <c r="A3" s="212" t="s">
        <v>135</v>
      </c>
      <c r="B3" s="206" t="s">
        <v>18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9"/>
      <c r="S3" s="4"/>
    </row>
    <row r="4" spans="1:19" ht="15.75" thickBot="1">
      <c r="A4" s="213"/>
      <c r="B4" s="38" t="s">
        <v>13</v>
      </c>
      <c r="C4" s="99" t="s">
        <v>16</v>
      </c>
      <c r="D4" s="99" t="s">
        <v>309</v>
      </c>
      <c r="E4" s="99" t="s">
        <v>311</v>
      </c>
      <c r="F4" s="39" t="s">
        <v>15</v>
      </c>
      <c r="G4" s="39" t="s">
        <v>14</v>
      </c>
      <c r="H4" s="39" t="s">
        <v>310</v>
      </c>
      <c r="I4" s="39" t="s">
        <v>312</v>
      </c>
      <c r="J4" s="39" t="s">
        <v>8</v>
      </c>
      <c r="K4" s="39" t="s">
        <v>9</v>
      </c>
      <c r="L4" s="39" t="s">
        <v>313</v>
      </c>
      <c r="M4" s="39" t="s">
        <v>10</v>
      </c>
      <c r="N4" s="39" t="s">
        <v>11</v>
      </c>
      <c r="O4" s="39" t="s">
        <v>12</v>
      </c>
      <c r="P4" s="144" t="s">
        <v>315</v>
      </c>
      <c r="Q4" s="21" t="s">
        <v>4</v>
      </c>
      <c r="R4" s="40" t="s">
        <v>5</v>
      </c>
      <c r="S4" s="5"/>
    </row>
    <row r="5" spans="1:19" ht="15.75" thickBot="1">
      <c r="A5" s="46" t="s">
        <v>17</v>
      </c>
      <c r="B5" s="63">
        <v>3</v>
      </c>
      <c r="C5" s="77">
        <v>3</v>
      </c>
      <c r="D5" s="77">
        <v>3</v>
      </c>
      <c r="E5" s="77">
        <f t="shared" ref="E5:E24" si="0">(B5+C5+D5)/3</f>
        <v>3</v>
      </c>
      <c r="F5" s="77">
        <v>2.5</v>
      </c>
      <c r="G5" s="64">
        <v>2.5</v>
      </c>
      <c r="H5" s="64">
        <v>2.5</v>
      </c>
      <c r="I5" s="77">
        <f t="shared" ref="I5:I24" si="1">(F5+G5+H5)/3</f>
        <v>2.5</v>
      </c>
      <c r="J5" s="64">
        <v>10</v>
      </c>
      <c r="K5" s="64">
        <v>10</v>
      </c>
      <c r="L5" s="154">
        <f t="shared" ref="L5:L24" si="2">(J5+K5)/2</f>
        <v>10</v>
      </c>
      <c r="M5" s="64">
        <v>10</v>
      </c>
      <c r="N5" s="64">
        <v>10</v>
      </c>
      <c r="O5" s="64">
        <v>10</v>
      </c>
      <c r="P5" s="154">
        <f t="shared" ref="P5:P20" si="3">(M5+N5+O5)/3</f>
        <v>10</v>
      </c>
      <c r="Q5" s="17"/>
      <c r="R5" s="42">
        <f>E5+I5+L5+P5-Q5</f>
        <v>25.5</v>
      </c>
      <c r="S5" s="24"/>
    </row>
    <row r="6" spans="1:19" ht="15.75" thickBot="1">
      <c r="A6" s="165" t="s">
        <v>245</v>
      </c>
      <c r="B6" s="115">
        <v>1.9</v>
      </c>
      <c r="C6" s="141">
        <v>2.1</v>
      </c>
      <c r="D6" s="141">
        <v>2.5</v>
      </c>
      <c r="E6" s="166">
        <f t="shared" si="0"/>
        <v>2.1666666666666665</v>
      </c>
      <c r="F6" s="141">
        <v>0.6</v>
      </c>
      <c r="G6" s="110">
        <v>0.6</v>
      </c>
      <c r="H6" s="110">
        <v>0.6</v>
      </c>
      <c r="I6" s="167">
        <f t="shared" si="1"/>
        <v>0.6</v>
      </c>
      <c r="J6" s="110">
        <v>6.3</v>
      </c>
      <c r="K6" s="110">
        <v>6.6</v>
      </c>
      <c r="L6" s="167">
        <f t="shared" si="2"/>
        <v>6.4499999999999993</v>
      </c>
      <c r="M6" s="110">
        <v>6.2</v>
      </c>
      <c r="N6" s="110">
        <v>6.1</v>
      </c>
      <c r="O6" s="110">
        <v>6.1</v>
      </c>
      <c r="P6" s="167">
        <f t="shared" si="3"/>
        <v>6.1333333333333329</v>
      </c>
      <c r="Q6" s="111"/>
      <c r="R6" s="150">
        <f>E6+I6+L6+P6-Q6</f>
        <v>15.349999999999998</v>
      </c>
      <c r="S6" s="113">
        <v>1</v>
      </c>
    </row>
    <row r="7" spans="1:19" ht="15.75" thickBot="1">
      <c r="A7" s="165" t="s">
        <v>164</v>
      </c>
      <c r="B7" s="115">
        <v>1.2</v>
      </c>
      <c r="C7" s="141">
        <v>1.2</v>
      </c>
      <c r="D7" s="141">
        <v>1.4</v>
      </c>
      <c r="E7" s="166">
        <f t="shared" si="0"/>
        <v>1.2666666666666666</v>
      </c>
      <c r="F7" s="141">
        <v>1.6</v>
      </c>
      <c r="G7" s="110">
        <v>1.5</v>
      </c>
      <c r="H7" s="110">
        <v>1.2</v>
      </c>
      <c r="I7" s="167">
        <f t="shared" si="1"/>
        <v>1.4333333333333333</v>
      </c>
      <c r="J7" s="110">
        <v>5.8</v>
      </c>
      <c r="K7" s="110">
        <v>6.4</v>
      </c>
      <c r="L7" s="167">
        <f t="shared" si="2"/>
        <v>6.1</v>
      </c>
      <c r="M7" s="110">
        <v>5.9</v>
      </c>
      <c r="N7" s="110">
        <v>5.6</v>
      </c>
      <c r="O7" s="110">
        <v>5.5</v>
      </c>
      <c r="P7" s="167">
        <f t="shared" si="3"/>
        <v>5.666666666666667</v>
      </c>
      <c r="Q7" s="111">
        <v>0.9</v>
      </c>
      <c r="R7" s="150">
        <f>E7+I7+L7+P7-Q7</f>
        <v>13.566666666666668</v>
      </c>
      <c r="S7" s="113">
        <v>2</v>
      </c>
    </row>
    <row r="8" spans="1:19" ht="15.75" thickBot="1">
      <c r="A8" s="165" t="s">
        <v>247</v>
      </c>
      <c r="B8" s="115">
        <v>0.7</v>
      </c>
      <c r="C8" s="141">
        <v>1.1000000000000001</v>
      </c>
      <c r="D8" s="141">
        <v>0.6</v>
      </c>
      <c r="E8" s="166">
        <f t="shared" si="0"/>
        <v>0.79999999999999993</v>
      </c>
      <c r="F8" s="141">
        <v>0.6</v>
      </c>
      <c r="G8" s="110">
        <v>1.2</v>
      </c>
      <c r="H8" s="110">
        <v>1</v>
      </c>
      <c r="I8" s="167">
        <f t="shared" si="1"/>
        <v>0.93333333333333324</v>
      </c>
      <c r="J8" s="110">
        <v>6.2</v>
      </c>
      <c r="K8" s="110">
        <v>5.7</v>
      </c>
      <c r="L8" s="167">
        <f t="shared" si="2"/>
        <v>5.95</v>
      </c>
      <c r="M8" s="110">
        <v>5.4</v>
      </c>
      <c r="N8" s="110">
        <v>5.7</v>
      </c>
      <c r="O8" s="110">
        <v>6</v>
      </c>
      <c r="P8" s="167">
        <f t="shared" si="3"/>
        <v>5.7</v>
      </c>
      <c r="Q8" s="111">
        <v>0.3</v>
      </c>
      <c r="R8" s="150">
        <f>E8+I8+L8+P8-Q8</f>
        <v>13.083333333333332</v>
      </c>
      <c r="S8" s="113">
        <v>3</v>
      </c>
    </row>
    <row r="9" spans="1:19" ht="15.75" thickBot="1">
      <c r="A9" s="165" t="s">
        <v>237</v>
      </c>
      <c r="B9" s="115">
        <v>1.3</v>
      </c>
      <c r="C9" s="141">
        <v>1.3</v>
      </c>
      <c r="D9" s="141">
        <v>0.8</v>
      </c>
      <c r="E9" s="166">
        <f t="shared" si="0"/>
        <v>1.1333333333333335</v>
      </c>
      <c r="F9" s="141">
        <v>0.5</v>
      </c>
      <c r="G9" s="110">
        <v>0.6</v>
      </c>
      <c r="H9" s="110">
        <v>0.8</v>
      </c>
      <c r="I9" s="167">
        <f t="shared" si="1"/>
        <v>0.63333333333333341</v>
      </c>
      <c r="J9" s="110">
        <v>5.6</v>
      </c>
      <c r="K9" s="110">
        <v>5.5</v>
      </c>
      <c r="L9" s="167">
        <f t="shared" si="2"/>
        <v>5.55</v>
      </c>
      <c r="M9" s="110">
        <v>5.8</v>
      </c>
      <c r="N9" s="110">
        <v>5.6</v>
      </c>
      <c r="O9" s="110">
        <v>5.7</v>
      </c>
      <c r="P9" s="167">
        <f t="shared" si="3"/>
        <v>5.6999999999999993</v>
      </c>
      <c r="Q9" s="111"/>
      <c r="R9" s="150">
        <v>13.01</v>
      </c>
      <c r="S9" s="113">
        <v>4</v>
      </c>
    </row>
    <row r="10" spans="1:19" ht="15.75" thickBot="1">
      <c r="A10" s="165" t="s">
        <v>235</v>
      </c>
      <c r="B10" s="115">
        <v>0.6</v>
      </c>
      <c r="C10" s="141">
        <v>1</v>
      </c>
      <c r="D10" s="141">
        <v>1</v>
      </c>
      <c r="E10" s="166">
        <f t="shared" si="0"/>
        <v>0.8666666666666667</v>
      </c>
      <c r="F10" s="141">
        <v>0.6</v>
      </c>
      <c r="G10" s="110">
        <v>0.8</v>
      </c>
      <c r="H10" s="110">
        <v>0.6</v>
      </c>
      <c r="I10" s="167">
        <f t="shared" si="1"/>
        <v>0.66666666666666663</v>
      </c>
      <c r="J10" s="110">
        <v>5.2</v>
      </c>
      <c r="K10" s="110">
        <v>5.6</v>
      </c>
      <c r="L10" s="167">
        <f t="shared" si="2"/>
        <v>5.4</v>
      </c>
      <c r="M10" s="110">
        <v>5.6</v>
      </c>
      <c r="N10" s="110">
        <v>6.2</v>
      </c>
      <c r="O10" s="110">
        <v>5.8</v>
      </c>
      <c r="P10" s="167">
        <f t="shared" si="3"/>
        <v>5.8666666666666671</v>
      </c>
      <c r="Q10" s="111"/>
      <c r="R10" s="150">
        <v>12.81</v>
      </c>
      <c r="S10" s="113">
        <v>5</v>
      </c>
    </row>
    <row r="11" spans="1:19" ht="15.75" thickBot="1">
      <c r="A11" s="165" t="s">
        <v>166</v>
      </c>
      <c r="B11" s="115">
        <v>1.1000000000000001</v>
      </c>
      <c r="C11" s="141">
        <v>1.5</v>
      </c>
      <c r="D11" s="141">
        <v>1.3</v>
      </c>
      <c r="E11" s="166">
        <f t="shared" si="0"/>
        <v>1.3</v>
      </c>
      <c r="F11" s="141">
        <v>0.7</v>
      </c>
      <c r="G11" s="110">
        <v>0.8</v>
      </c>
      <c r="H11" s="110">
        <v>1.1000000000000001</v>
      </c>
      <c r="I11" s="167">
        <f t="shared" si="1"/>
        <v>0.8666666666666667</v>
      </c>
      <c r="J11" s="110">
        <v>5.3</v>
      </c>
      <c r="K11" s="110">
        <v>5.6</v>
      </c>
      <c r="L11" s="167">
        <f t="shared" si="2"/>
        <v>5.4499999999999993</v>
      </c>
      <c r="M11" s="110">
        <v>4.9000000000000004</v>
      </c>
      <c r="N11" s="110">
        <v>5.5</v>
      </c>
      <c r="O11" s="110">
        <v>5.0999999999999996</v>
      </c>
      <c r="P11" s="167">
        <f t="shared" si="3"/>
        <v>5.166666666666667</v>
      </c>
      <c r="Q11" s="111"/>
      <c r="R11" s="150">
        <f>E11+I11+L11+P11-Q11</f>
        <v>12.783333333333333</v>
      </c>
      <c r="S11" s="113">
        <v>6</v>
      </c>
    </row>
    <row r="12" spans="1:19" ht="15.75" thickBot="1">
      <c r="A12" s="79" t="s">
        <v>167</v>
      </c>
      <c r="B12" s="29">
        <v>0.9</v>
      </c>
      <c r="C12" s="45">
        <v>1</v>
      </c>
      <c r="D12" s="45">
        <v>1.3</v>
      </c>
      <c r="E12" s="152">
        <f t="shared" si="0"/>
        <v>1.0666666666666667</v>
      </c>
      <c r="F12" s="45">
        <v>0.6</v>
      </c>
      <c r="G12" s="27">
        <v>0.8</v>
      </c>
      <c r="H12" s="27">
        <v>0.7</v>
      </c>
      <c r="I12" s="153">
        <f t="shared" si="1"/>
        <v>0.69999999999999984</v>
      </c>
      <c r="J12" s="27">
        <v>4.9000000000000004</v>
      </c>
      <c r="K12" s="27">
        <v>5</v>
      </c>
      <c r="L12" s="153">
        <f t="shared" si="2"/>
        <v>4.95</v>
      </c>
      <c r="M12" s="27">
        <v>5.2</v>
      </c>
      <c r="N12" s="27">
        <v>5.2</v>
      </c>
      <c r="O12" s="27">
        <v>4.8</v>
      </c>
      <c r="P12" s="153">
        <f t="shared" si="3"/>
        <v>5.0666666666666664</v>
      </c>
      <c r="Q12" s="28">
        <v>0.6</v>
      </c>
      <c r="R12" s="42">
        <f>E12+I12+L12+P12-Q12</f>
        <v>11.183333333333334</v>
      </c>
      <c r="S12" s="43">
        <v>7</v>
      </c>
    </row>
    <row r="13" spans="1:19" ht="15.75" thickBot="1">
      <c r="A13" s="79" t="s">
        <v>236</v>
      </c>
      <c r="B13" s="29">
        <v>0.6</v>
      </c>
      <c r="C13" s="45">
        <v>0.4</v>
      </c>
      <c r="D13" s="45">
        <v>0.5</v>
      </c>
      <c r="E13" s="152">
        <f t="shared" si="0"/>
        <v>0.5</v>
      </c>
      <c r="F13" s="45">
        <v>0.5</v>
      </c>
      <c r="G13" s="27">
        <v>0.6</v>
      </c>
      <c r="H13" s="27">
        <v>0.8</v>
      </c>
      <c r="I13" s="153">
        <f t="shared" si="1"/>
        <v>0.63333333333333341</v>
      </c>
      <c r="J13" s="27">
        <v>5</v>
      </c>
      <c r="K13" s="27">
        <v>4.5999999999999996</v>
      </c>
      <c r="L13" s="153">
        <f t="shared" si="2"/>
        <v>4.8</v>
      </c>
      <c r="M13" s="27">
        <v>5.8</v>
      </c>
      <c r="N13" s="27">
        <v>5.3</v>
      </c>
      <c r="O13" s="27">
        <v>5.2</v>
      </c>
      <c r="P13" s="153">
        <f t="shared" si="3"/>
        <v>5.4333333333333336</v>
      </c>
      <c r="Q13" s="28">
        <v>0.3</v>
      </c>
      <c r="R13" s="42">
        <v>11.06</v>
      </c>
      <c r="S13" s="43">
        <v>8</v>
      </c>
    </row>
    <row r="14" spans="1:19" ht="15.75" thickBot="1">
      <c r="A14" s="79" t="s">
        <v>242</v>
      </c>
      <c r="B14" s="29">
        <v>1</v>
      </c>
      <c r="C14" s="45">
        <v>0.9</v>
      </c>
      <c r="D14" s="45">
        <v>0.6</v>
      </c>
      <c r="E14" s="152">
        <f t="shared" si="0"/>
        <v>0.83333333333333337</v>
      </c>
      <c r="F14" s="45">
        <v>0.5</v>
      </c>
      <c r="G14" s="27">
        <v>0.4</v>
      </c>
      <c r="H14" s="27">
        <v>0.5</v>
      </c>
      <c r="I14" s="153">
        <f t="shared" si="1"/>
        <v>0.46666666666666662</v>
      </c>
      <c r="J14" s="27">
        <v>5.5</v>
      </c>
      <c r="K14" s="27">
        <v>5</v>
      </c>
      <c r="L14" s="153">
        <f t="shared" si="2"/>
        <v>5.25</v>
      </c>
      <c r="M14" s="27">
        <v>4.2</v>
      </c>
      <c r="N14" s="27">
        <v>4.4000000000000004</v>
      </c>
      <c r="O14" s="27">
        <v>4.8</v>
      </c>
      <c r="P14" s="153">
        <f t="shared" si="3"/>
        <v>4.4666666666666677</v>
      </c>
      <c r="Q14" s="28"/>
      <c r="R14" s="42">
        <v>11.01</v>
      </c>
      <c r="S14" s="43">
        <v>9</v>
      </c>
    </row>
    <row r="15" spans="1:19" ht="15.75" thickBot="1">
      <c r="A15" s="79" t="s">
        <v>246</v>
      </c>
      <c r="B15" s="29">
        <v>0.4</v>
      </c>
      <c r="C15" s="45">
        <v>0.4</v>
      </c>
      <c r="D15" s="45">
        <v>0.3</v>
      </c>
      <c r="E15" s="152">
        <f t="shared" si="0"/>
        <v>0.3666666666666667</v>
      </c>
      <c r="F15" s="45">
        <v>0.9</v>
      </c>
      <c r="G15" s="27">
        <v>0.9</v>
      </c>
      <c r="H15" s="27">
        <v>0.7</v>
      </c>
      <c r="I15" s="153">
        <f t="shared" si="1"/>
        <v>0.83333333333333337</v>
      </c>
      <c r="J15" s="27">
        <v>4.4000000000000004</v>
      </c>
      <c r="K15" s="27">
        <v>5</v>
      </c>
      <c r="L15" s="153">
        <f t="shared" si="2"/>
        <v>4.7</v>
      </c>
      <c r="M15" s="27">
        <v>5.3</v>
      </c>
      <c r="N15" s="27">
        <v>5</v>
      </c>
      <c r="O15" s="27">
        <v>4.9000000000000004</v>
      </c>
      <c r="P15" s="153">
        <f t="shared" si="3"/>
        <v>5.0666666666666673</v>
      </c>
      <c r="Q15" s="28"/>
      <c r="R15" s="42">
        <f>E15+I15+L15+P15-Q15</f>
        <v>10.966666666666669</v>
      </c>
      <c r="S15" s="43">
        <v>10</v>
      </c>
    </row>
    <row r="16" spans="1:19" ht="15.75" thickBot="1">
      <c r="A16" s="79" t="s">
        <v>248</v>
      </c>
      <c r="B16" s="29">
        <v>1</v>
      </c>
      <c r="C16" s="45">
        <v>1</v>
      </c>
      <c r="D16" s="45">
        <v>0.6</v>
      </c>
      <c r="E16" s="152">
        <f t="shared" si="0"/>
        <v>0.8666666666666667</v>
      </c>
      <c r="F16" s="45">
        <v>0.7</v>
      </c>
      <c r="G16" s="27">
        <v>0.8</v>
      </c>
      <c r="H16" s="27">
        <v>0.5</v>
      </c>
      <c r="I16" s="153">
        <f t="shared" si="1"/>
        <v>0.66666666666666663</v>
      </c>
      <c r="J16" s="27">
        <v>4.3</v>
      </c>
      <c r="K16" s="27">
        <v>3.9</v>
      </c>
      <c r="L16" s="153">
        <f t="shared" si="2"/>
        <v>4.0999999999999996</v>
      </c>
      <c r="M16" s="27">
        <v>5.2</v>
      </c>
      <c r="N16" s="27">
        <v>5.5</v>
      </c>
      <c r="O16" s="27">
        <v>5</v>
      </c>
      <c r="P16" s="153">
        <f t="shared" si="3"/>
        <v>5.2333333333333334</v>
      </c>
      <c r="Q16" s="28"/>
      <c r="R16" s="42">
        <f>E16+I16+L16+P16-Q16</f>
        <v>10.866666666666667</v>
      </c>
      <c r="S16" s="43">
        <v>11</v>
      </c>
    </row>
    <row r="17" spans="1:19" ht="15.75" thickBot="1">
      <c r="A17" s="79" t="s">
        <v>238</v>
      </c>
      <c r="B17" s="29">
        <v>0</v>
      </c>
      <c r="C17" s="45">
        <v>0.3</v>
      </c>
      <c r="D17" s="45">
        <v>0.3</v>
      </c>
      <c r="E17" s="152">
        <f t="shared" si="0"/>
        <v>0.19999999999999998</v>
      </c>
      <c r="F17" s="45">
        <v>0.9</v>
      </c>
      <c r="G17" s="27">
        <v>1.1000000000000001</v>
      </c>
      <c r="H17" s="27">
        <v>0.6</v>
      </c>
      <c r="I17" s="153">
        <f t="shared" si="1"/>
        <v>0.8666666666666667</v>
      </c>
      <c r="J17" s="27">
        <v>4.5</v>
      </c>
      <c r="K17" s="27">
        <v>4</v>
      </c>
      <c r="L17" s="153">
        <f t="shared" si="2"/>
        <v>4.25</v>
      </c>
      <c r="M17" s="27">
        <v>4.5</v>
      </c>
      <c r="N17" s="27">
        <v>5</v>
      </c>
      <c r="O17" s="27">
        <v>4.5</v>
      </c>
      <c r="P17" s="153">
        <f t="shared" si="3"/>
        <v>4.666666666666667</v>
      </c>
      <c r="Q17" s="28"/>
      <c r="R17" s="42">
        <v>9.99</v>
      </c>
      <c r="S17" s="43">
        <v>12</v>
      </c>
    </row>
    <row r="18" spans="1:19" ht="15.75" thickBot="1">
      <c r="A18" s="79" t="s">
        <v>165</v>
      </c>
      <c r="B18" s="29">
        <v>0.3</v>
      </c>
      <c r="C18" s="45">
        <v>0.2</v>
      </c>
      <c r="D18" s="45">
        <v>0</v>
      </c>
      <c r="E18" s="152">
        <f t="shared" si="0"/>
        <v>0.16666666666666666</v>
      </c>
      <c r="F18" s="45">
        <v>0.5</v>
      </c>
      <c r="G18" s="27">
        <v>0.5</v>
      </c>
      <c r="H18" s="27">
        <v>0.5</v>
      </c>
      <c r="I18" s="153">
        <f t="shared" si="1"/>
        <v>0.5</v>
      </c>
      <c r="J18" s="27">
        <v>4.2</v>
      </c>
      <c r="K18" s="27">
        <v>4.5</v>
      </c>
      <c r="L18" s="153">
        <f t="shared" si="2"/>
        <v>4.3499999999999996</v>
      </c>
      <c r="M18" s="27">
        <v>4.3</v>
      </c>
      <c r="N18" s="27">
        <v>4.4000000000000004</v>
      </c>
      <c r="O18" s="27">
        <v>4.5</v>
      </c>
      <c r="P18" s="153">
        <f t="shared" si="3"/>
        <v>4.3999999999999995</v>
      </c>
      <c r="Q18" s="28"/>
      <c r="R18" s="42">
        <f t="shared" ref="R18:R24" si="4">E18+I18+L18+P18-Q18</f>
        <v>9.4166666666666661</v>
      </c>
      <c r="S18" s="43">
        <v>13</v>
      </c>
    </row>
    <row r="19" spans="1:19" ht="15.75" thickBot="1">
      <c r="A19" s="79" t="s">
        <v>243</v>
      </c>
      <c r="B19" s="29">
        <v>0.6</v>
      </c>
      <c r="C19" s="45">
        <v>0.5</v>
      </c>
      <c r="D19" s="45">
        <v>0.6</v>
      </c>
      <c r="E19" s="152">
        <f t="shared" si="0"/>
        <v>0.56666666666666676</v>
      </c>
      <c r="F19" s="45">
        <v>0.6</v>
      </c>
      <c r="G19" s="27">
        <v>0.5</v>
      </c>
      <c r="H19" s="27">
        <v>0.5</v>
      </c>
      <c r="I19" s="153">
        <f t="shared" si="1"/>
        <v>0.53333333333333333</v>
      </c>
      <c r="J19" s="27">
        <v>4.5999999999999996</v>
      </c>
      <c r="K19" s="27">
        <v>4.5999999999999996</v>
      </c>
      <c r="L19" s="153">
        <f t="shared" si="2"/>
        <v>4.5999999999999996</v>
      </c>
      <c r="M19" s="27">
        <v>3.3</v>
      </c>
      <c r="N19" s="27">
        <v>3.5</v>
      </c>
      <c r="O19" s="27">
        <v>3.8</v>
      </c>
      <c r="P19" s="153">
        <f t="shared" si="3"/>
        <v>3.5333333333333332</v>
      </c>
      <c r="Q19" s="28"/>
      <c r="R19" s="42">
        <f t="shared" si="4"/>
        <v>9.2333333333333325</v>
      </c>
      <c r="S19" s="43">
        <v>14</v>
      </c>
    </row>
    <row r="20" spans="1:19" ht="15.75" thickBot="1">
      <c r="A20" s="79" t="s">
        <v>239</v>
      </c>
      <c r="B20" s="29">
        <v>0</v>
      </c>
      <c r="C20" s="45">
        <v>0</v>
      </c>
      <c r="D20" s="45">
        <v>0</v>
      </c>
      <c r="E20" s="152">
        <f t="shared" si="0"/>
        <v>0</v>
      </c>
      <c r="F20" s="45">
        <v>0.9</v>
      </c>
      <c r="G20" s="27">
        <v>1</v>
      </c>
      <c r="H20" s="27">
        <v>0.8</v>
      </c>
      <c r="I20" s="153">
        <f t="shared" si="1"/>
        <v>0.9</v>
      </c>
      <c r="J20" s="27">
        <v>3.7</v>
      </c>
      <c r="K20" s="27">
        <v>3.9</v>
      </c>
      <c r="L20" s="153">
        <f t="shared" si="2"/>
        <v>3.8</v>
      </c>
      <c r="M20" s="27">
        <v>3.2</v>
      </c>
      <c r="N20" s="27">
        <v>3.6</v>
      </c>
      <c r="O20" s="27">
        <v>3.8</v>
      </c>
      <c r="P20" s="153">
        <f t="shared" si="3"/>
        <v>3.5333333333333337</v>
      </c>
      <c r="Q20" s="28"/>
      <c r="R20" s="42">
        <f t="shared" si="4"/>
        <v>8.2333333333333343</v>
      </c>
      <c r="S20" s="43">
        <v>15</v>
      </c>
    </row>
    <row r="21" spans="1:19" ht="15.75" thickBot="1">
      <c r="A21" s="79" t="s">
        <v>168</v>
      </c>
      <c r="B21" s="29">
        <v>0.6</v>
      </c>
      <c r="C21" s="45">
        <v>0</v>
      </c>
      <c r="D21" s="45">
        <v>0.1</v>
      </c>
      <c r="E21" s="152">
        <f t="shared" si="0"/>
        <v>0.23333333333333331</v>
      </c>
      <c r="F21" s="45">
        <v>0</v>
      </c>
      <c r="G21" s="27">
        <v>0.6</v>
      </c>
      <c r="H21" s="27">
        <v>0.4</v>
      </c>
      <c r="I21" s="153">
        <f t="shared" si="1"/>
        <v>0.33333333333333331</v>
      </c>
      <c r="J21" s="27">
        <v>4.5</v>
      </c>
      <c r="K21" s="27">
        <v>5</v>
      </c>
      <c r="L21" s="153">
        <f t="shared" si="2"/>
        <v>4.75</v>
      </c>
      <c r="M21" s="27">
        <v>3</v>
      </c>
      <c r="N21" s="27">
        <v>2.7</v>
      </c>
      <c r="O21" s="27">
        <v>2.5</v>
      </c>
      <c r="P21" s="153">
        <v>2.74</v>
      </c>
      <c r="Q21" s="28"/>
      <c r="R21" s="42">
        <f t="shared" si="4"/>
        <v>8.0566666666666666</v>
      </c>
      <c r="S21" s="43">
        <v>16</v>
      </c>
    </row>
    <row r="22" spans="1:19" ht="15.75" thickBot="1">
      <c r="A22" s="79" t="s">
        <v>241</v>
      </c>
      <c r="B22" s="29">
        <v>0</v>
      </c>
      <c r="C22" s="45">
        <v>0</v>
      </c>
      <c r="D22" s="45">
        <v>0</v>
      </c>
      <c r="E22" s="152">
        <f t="shared" si="0"/>
        <v>0</v>
      </c>
      <c r="F22" s="45">
        <v>0.6</v>
      </c>
      <c r="G22" s="27">
        <v>0.5</v>
      </c>
      <c r="H22" s="27">
        <v>0.6</v>
      </c>
      <c r="I22" s="153">
        <f t="shared" si="1"/>
        <v>0.56666666666666676</v>
      </c>
      <c r="J22" s="27">
        <v>3.4</v>
      </c>
      <c r="K22" s="27">
        <v>3.8</v>
      </c>
      <c r="L22" s="153">
        <f t="shared" si="2"/>
        <v>3.5999999999999996</v>
      </c>
      <c r="M22" s="27">
        <v>3.9</v>
      </c>
      <c r="N22" s="27">
        <v>3.7</v>
      </c>
      <c r="O22" s="27">
        <v>3.6</v>
      </c>
      <c r="P22" s="153">
        <f>(M22+N22+O22)/3</f>
        <v>3.7333333333333329</v>
      </c>
      <c r="Q22" s="28"/>
      <c r="R22" s="42">
        <f t="shared" si="4"/>
        <v>7.8999999999999986</v>
      </c>
      <c r="S22" s="43">
        <v>17</v>
      </c>
    </row>
    <row r="23" spans="1:19" ht="15.75" thickBot="1">
      <c r="A23" s="79" t="s">
        <v>240</v>
      </c>
      <c r="B23" s="29">
        <v>0</v>
      </c>
      <c r="C23" s="45">
        <v>0</v>
      </c>
      <c r="D23" s="45">
        <v>0.2</v>
      </c>
      <c r="E23" s="152">
        <f t="shared" si="0"/>
        <v>6.6666666666666666E-2</v>
      </c>
      <c r="F23" s="45">
        <v>0</v>
      </c>
      <c r="G23" s="27">
        <v>0</v>
      </c>
      <c r="H23" s="27">
        <v>0</v>
      </c>
      <c r="I23" s="153">
        <f t="shared" si="1"/>
        <v>0</v>
      </c>
      <c r="J23" s="27">
        <v>4.7</v>
      </c>
      <c r="K23" s="27">
        <v>4.0999999999999996</v>
      </c>
      <c r="L23" s="153">
        <f t="shared" si="2"/>
        <v>4.4000000000000004</v>
      </c>
      <c r="M23" s="27">
        <v>3.4</v>
      </c>
      <c r="N23" s="27">
        <v>3.6</v>
      </c>
      <c r="O23" s="27">
        <v>3</v>
      </c>
      <c r="P23" s="153">
        <f>(M23+N23+O23)/3</f>
        <v>3.3333333333333335</v>
      </c>
      <c r="Q23" s="28"/>
      <c r="R23" s="42">
        <f t="shared" si="4"/>
        <v>7.8000000000000007</v>
      </c>
      <c r="S23" s="43">
        <v>18</v>
      </c>
    </row>
    <row r="24" spans="1:19" ht="15.75" thickBot="1">
      <c r="A24" s="79" t="s">
        <v>244</v>
      </c>
      <c r="B24" s="29">
        <v>0</v>
      </c>
      <c r="C24" s="45">
        <v>0</v>
      </c>
      <c r="D24" s="45">
        <v>0</v>
      </c>
      <c r="E24" s="152">
        <f t="shared" si="0"/>
        <v>0</v>
      </c>
      <c r="F24" s="45">
        <v>0</v>
      </c>
      <c r="G24" s="27">
        <v>0</v>
      </c>
      <c r="H24" s="27">
        <v>0</v>
      </c>
      <c r="I24" s="153">
        <f t="shared" si="1"/>
        <v>0</v>
      </c>
      <c r="J24" s="27">
        <v>2.5</v>
      </c>
      <c r="K24" s="27">
        <v>2.2000000000000002</v>
      </c>
      <c r="L24" s="153">
        <f t="shared" si="2"/>
        <v>2.35</v>
      </c>
      <c r="M24" s="27">
        <v>3.1</v>
      </c>
      <c r="N24" s="27">
        <v>3.1</v>
      </c>
      <c r="O24" s="27">
        <v>3.1</v>
      </c>
      <c r="P24" s="153">
        <f>(M24+N24+O24)/3</f>
        <v>3.1</v>
      </c>
      <c r="Q24" s="28">
        <v>0.5</v>
      </c>
      <c r="R24" s="42">
        <f t="shared" si="4"/>
        <v>4.95</v>
      </c>
      <c r="S24" s="43">
        <v>19</v>
      </c>
    </row>
    <row r="25" spans="1:19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77"/>
      <c r="M25" s="2"/>
      <c r="N25" s="2"/>
      <c r="O25" s="2"/>
      <c r="P25" s="2"/>
      <c r="Q25" s="2"/>
      <c r="R25" s="2"/>
      <c r="S25" s="2"/>
    </row>
  </sheetData>
  <sheetProtection algorithmName="SHA-512" hashValue="iJM6mWhaHPapcXg92UjuLOgCxaqx9FmUIq/hv/LEcoFCDRg+6i2wKyUM7/lzZtGb6/F+W2jATBAQtZh7tc1ljQ==" saltValue="xUmyqEw1l0crIfNSuPfURA==" spinCount="100000" sheet="1" objects="1" scenarios="1"/>
  <sortState ref="A6:R24">
    <sortCondition descending="1" ref="R6:R24"/>
  </sortState>
  <mergeCells count="3">
    <mergeCell ref="A1:S1"/>
    <mergeCell ref="A3:A4"/>
    <mergeCell ref="B3:R3"/>
  </mergeCells>
  <pageMargins left="0.7" right="0.7" top="0.75" bottom="0.75" header="0.3" footer="0.3"/>
  <pageSetup paperSize="9" scale="84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63"/>
  <sheetViews>
    <sheetView topLeftCell="A11" zoomScale="55" zoomScaleNormal="55" workbookViewId="0">
      <selection activeCell="AH48" sqref="AH48"/>
    </sheetView>
  </sheetViews>
  <sheetFormatPr baseColWidth="10" defaultColWidth="11.42578125" defaultRowHeight="14.25"/>
  <cols>
    <col min="1" max="1" width="4.28515625" style="5" customWidth="1"/>
    <col min="2" max="2" width="21.140625" style="2" bestFit="1" customWidth="1"/>
    <col min="3" max="5" width="6.7109375" style="2" hidden="1" customWidth="1"/>
    <col min="6" max="6" width="6.7109375" style="2" customWidth="1"/>
    <col min="7" max="9" width="6.7109375" style="2" hidden="1" customWidth="1"/>
    <col min="10" max="13" width="6.7109375" style="2" customWidth="1"/>
    <col min="14" max="14" width="3.28515625" style="2" customWidth="1"/>
    <col min="15" max="15" width="6" style="2" customWidth="1"/>
    <col min="16" max="16" width="35.42578125" style="2" bestFit="1" customWidth="1"/>
    <col min="17" max="17" width="11.28515625" style="2" hidden="1" customWidth="1"/>
    <col min="18" max="18" width="10.28515625" style="2" hidden="1" customWidth="1"/>
    <col min="19" max="19" width="10.28515625" style="2" customWidth="1"/>
    <col min="20" max="21" width="6.7109375" style="5" hidden="1" customWidth="1"/>
    <col min="22" max="22" width="6.7109375" style="5" customWidth="1"/>
    <col min="23" max="24" width="6.7109375" style="5" hidden="1" customWidth="1"/>
    <col min="25" max="25" width="6.7109375" style="5" customWidth="1"/>
    <col min="26" max="28" width="6.7109375" style="5" hidden="1" customWidth="1"/>
    <col min="29" max="30" width="6.7109375" style="5" customWidth="1"/>
    <col min="31" max="31" width="7" style="5" bestFit="1" customWidth="1"/>
    <col min="32" max="32" width="3.85546875" style="5" bestFit="1" customWidth="1"/>
    <col min="33" max="16384" width="11.42578125" style="5"/>
  </cols>
  <sheetData>
    <row r="1" spans="1:34" s="1" customFormat="1" ht="23.25">
      <c r="B1" s="214" t="s">
        <v>217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12"/>
    </row>
    <row r="2" spans="1:34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34" s="8" customFormat="1" ht="20.25">
      <c r="B3" s="210" t="s">
        <v>256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13"/>
    </row>
    <row r="4" spans="1:34">
      <c r="T4" s="9"/>
      <c r="U4" s="9"/>
      <c r="V4" s="9"/>
    </row>
    <row r="6" spans="1:34" ht="21.6" customHeight="1">
      <c r="B6" s="210" t="s">
        <v>169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08"/>
    </row>
    <row r="7" spans="1:34" ht="15.6" customHeight="1" thickBot="1">
      <c r="C7" s="4"/>
      <c r="D7" s="4"/>
      <c r="E7" s="4"/>
      <c r="F7" s="4"/>
      <c r="G7" s="7"/>
      <c r="K7" s="5"/>
      <c r="L7" s="5"/>
      <c r="M7" s="5"/>
      <c r="N7" s="5"/>
    </row>
    <row r="8" spans="1:34" ht="16.5" thickBot="1">
      <c r="B8" s="215" t="s">
        <v>19</v>
      </c>
      <c r="C8" s="206" t="s">
        <v>144</v>
      </c>
      <c r="D8" s="207"/>
      <c r="E8" s="207"/>
      <c r="F8" s="207"/>
      <c r="G8" s="207"/>
      <c r="H8" s="207"/>
      <c r="I8" s="207"/>
      <c r="J8" s="207"/>
      <c r="K8" s="207"/>
      <c r="L8" s="209"/>
      <c r="M8" s="4"/>
      <c r="N8" s="4"/>
    </row>
    <row r="9" spans="1:34" ht="15.6" customHeight="1" thickBot="1">
      <c r="B9" s="217"/>
      <c r="C9" s="38" t="s">
        <v>141</v>
      </c>
      <c r="D9" s="39" t="s">
        <v>142</v>
      </c>
      <c r="E9" s="39" t="s">
        <v>143</v>
      </c>
      <c r="F9" s="39" t="s">
        <v>318</v>
      </c>
      <c r="G9" s="39" t="s">
        <v>10</v>
      </c>
      <c r="H9" s="39" t="s">
        <v>11</v>
      </c>
      <c r="I9" s="39" t="s">
        <v>12</v>
      </c>
      <c r="J9" s="144" t="s">
        <v>314</v>
      </c>
      <c r="K9" s="21" t="s">
        <v>4</v>
      </c>
      <c r="L9" s="40" t="s">
        <v>5</v>
      </c>
      <c r="M9" s="5"/>
      <c r="N9" s="5"/>
    </row>
    <row r="10" spans="1:34" ht="15.75" thickBot="1">
      <c r="B10" s="46" t="s">
        <v>17</v>
      </c>
      <c r="C10" s="63">
        <v>10</v>
      </c>
      <c r="D10" s="64">
        <v>10</v>
      </c>
      <c r="E10" s="64">
        <v>10</v>
      </c>
      <c r="F10" s="64"/>
      <c r="G10" s="64">
        <v>10</v>
      </c>
      <c r="H10" s="64">
        <v>10</v>
      </c>
      <c r="I10" s="64">
        <v>10</v>
      </c>
      <c r="J10" s="145"/>
      <c r="K10" s="17"/>
      <c r="L10" s="42">
        <f>((C10+D10+E10)/3)+((G10+H10+I10)/3)-K10</f>
        <v>20</v>
      </c>
      <c r="M10" s="24"/>
      <c r="N10" s="181"/>
    </row>
    <row r="11" spans="1:34" ht="15" customHeight="1" thickBot="1">
      <c r="A11" s="180">
        <v>1</v>
      </c>
      <c r="B11" s="175" t="s">
        <v>170</v>
      </c>
      <c r="C11" s="176">
        <v>9.1</v>
      </c>
      <c r="D11" s="135">
        <v>8.9</v>
      </c>
      <c r="E11" s="135">
        <v>9</v>
      </c>
      <c r="F11" s="135">
        <f>(C11+D11+E11)/3</f>
        <v>9</v>
      </c>
      <c r="G11" s="135">
        <v>7.7</v>
      </c>
      <c r="H11" s="135">
        <v>7.7</v>
      </c>
      <c r="I11" s="135">
        <v>7.6</v>
      </c>
      <c r="J11" s="135">
        <f>(G11+H11+I11)/3</f>
        <v>7.666666666666667</v>
      </c>
      <c r="K11" s="136"/>
      <c r="L11" s="177">
        <f>((C11+D11+E11)/3)+((G11+H11+I11)/3)-K11</f>
        <v>16.666666666666668</v>
      </c>
      <c r="M11" s="178">
        <v>1</v>
      </c>
      <c r="N11" s="183"/>
    </row>
    <row r="12" spans="1:34" ht="15" customHeight="1" thickBot="1">
      <c r="A12" s="180">
        <v>2</v>
      </c>
      <c r="B12" s="179" t="s">
        <v>258</v>
      </c>
      <c r="C12" s="115">
        <v>7.9</v>
      </c>
      <c r="D12" s="110">
        <v>7.6</v>
      </c>
      <c r="E12" s="110">
        <v>8</v>
      </c>
      <c r="F12" s="135">
        <f t="shared" ref="F12:F34" si="0">(C12+D12+E12)/3</f>
        <v>7.833333333333333</v>
      </c>
      <c r="G12" s="110">
        <v>7.9</v>
      </c>
      <c r="H12" s="110">
        <v>8</v>
      </c>
      <c r="I12" s="110">
        <v>8.4</v>
      </c>
      <c r="J12" s="135">
        <f t="shared" ref="J12:J34" si="1">(G12+H12+I12)/3</f>
        <v>8.1</v>
      </c>
      <c r="K12" s="111"/>
      <c r="L12" s="161">
        <f>((C12+D12+E12)/3)+((G12+H12+I12)/3)-K12</f>
        <v>15.933333333333334</v>
      </c>
      <c r="M12" s="162">
        <v>2</v>
      </c>
      <c r="N12" s="183"/>
    </row>
    <row r="13" spans="1:34" ht="15" customHeight="1" thickBot="1">
      <c r="A13" s="180">
        <v>3</v>
      </c>
      <c r="B13" s="179" t="s">
        <v>176</v>
      </c>
      <c r="C13" s="115">
        <v>8.1999999999999993</v>
      </c>
      <c r="D13" s="110">
        <v>8.1999999999999993</v>
      </c>
      <c r="E13" s="110">
        <v>8</v>
      </c>
      <c r="F13" s="135">
        <f t="shared" si="0"/>
        <v>8.1333333333333329</v>
      </c>
      <c r="G13" s="110">
        <v>7.2</v>
      </c>
      <c r="H13" s="110">
        <v>7.6</v>
      </c>
      <c r="I13" s="110">
        <v>7.8</v>
      </c>
      <c r="J13" s="135">
        <f t="shared" si="1"/>
        <v>7.5333333333333341</v>
      </c>
      <c r="K13" s="111"/>
      <c r="L13" s="161">
        <v>15.66</v>
      </c>
      <c r="M13" s="162">
        <v>3</v>
      </c>
      <c r="N13" s="183"/>
    </row>
    <row r="14" spans="1:34" ht="15" customHeight="1" thickBot="1">
      <c r="A14" s="180">
        <v>4</v>
      </c>
      <c r="B14" s="179" t="s">
        <v>262</v>
      </c>
      <c r="C14" s="115">
        <v>7.8</v>
      </c>
      <c r="D14" s="110">
        <v>7.8</v>
      </c>
      <c r="E14" s="110">
        <v>7.6</v>
      </c>
      <c r="F14" s="135">
        <f t="shared" si="0"/>
        <v>7.7333333333333334</v>
      </c>
      <c r="G14" s="110">
        <v>7.7</v>
      </c>
      <c r="H14" s="110">
        <v>7.9</v>
      </c>
      <c r="I14" s="110">
        <v>7.7</v>
      </c>
      <c r="J14" s="135">
        <f t="shared" si="1"/>
        <v>7.7666666666666666</v>
      </c>
      <c r="K14" s="111"/>
      <c r="L14" s="161">
        <f>((C14+D14+E14)/3)+((G14+H14+I14)/3)-K14</f>
        <v>15.5</v>
      </c>
      <c r="M14" s="162">
        <v>4</v>
      </c>
      <c r="N14" s="183"/>
    </row>
    <row r="15" spans="1:34" ht="15" customHeight="1" thickBot="1">
      <c r="A15" s="180">
        <v>5</v>
      </c>
      <c r="B15" s="179" t="s">
        <v>259</v>
      </c>
      <c r="C15" s="115">
        <v>8</v>
      </c>
      <c r="D15" s="110">
        <v>8</v>
      </c>
      <c r="E15" s="110">
        <v>8.4</v>
      </c>
      <c r="F15" s="135">
        <f t="shared" si="0"/>
        <v>8.1333333333333329</v>
      </c>
      <c r="G15" s="110">
        <v>7.2</v>
      </c>
      <c r="H15" s="110">
        <v>7.3</v>
      </c>
      <c r="I15" s="110">
        <v>7.3</v>
      </c>
      <c r="J15" s="135">
        <f t="shared" si="1"/>
        <v>7.2666666666666666</v>
      </c>
      <c r="K15" s="111"/>
      <c r="L15" s="161">
        <f>((C15+D15+E15)/3)+((G15+H15+I15)/3)-K15</f>
        <v>15.399999999999999</v>
      </c>
      <c r="M15" s="162">
        <v>5</v>
      </c>
      <c r="N15" s="183"/>
    </row>
    <row r="16" spans="1:34" ht="15" customHeight="1" thickBot="1">
      <c r="A16" s="180">
        <v>6</v>
      </c>
      <c r="B16" s="179" t="s">
        <v>175</v>
      </c>
      <c r="C16" s="115">
        <v>8.1</v>
      </c>
      <c r="D16" s="110">
        <v>8.5</v>
      </c>
      <c r="E16" s="110">
        <v>8.5</v>
      </c>
      <c r="F16" s="135">
        <f t="shared" si="0"/>
        <v>8.3666666666666671</v>
      </c>
      <c r="G16" s="110">
        <v>7.2</v>
      </c>
      <c r="H16" s="110">
        <v>6.6</v>
      </c>
      <c r="I16" s="110">
        <v>7.2</v>
      </c>
      <c r="J16" s="135">
        <f t="shared" si="1"/>
        <v>7</v>
      </c>
      <c r="K16" s="111"/>
      <c r="L16" s="161">
        <f>((C16+D16+E16)/3)+((G16+H16+I16)/3)-K16</f>
        <v>15.366666666666667</v>
      </c>
      <c r="M16" s="162">
        <v>6</v>
      </c>
      <c r="N16" s="183"/>
    </row>
    <row r="17" spans="1:14" ht="15" customHeight="1" thickBot="1">
      <c r="A17" s="180">
        <v>7</v>
      </c>
      <c r="B17" s="179" t="s">
        <v>263</v>
      </c>
      <c r="C17" s="115">
        <v>7.7</v>
      </c>
      <c r="D17" s="110">
        <v>8</v>
      </c>
      <c r="E17" s="110">
        <v>7.6</v>
      </c>
      <c r="F17" s="135">
        <f t="shared" si="0"/>
        <v>7.7666666666666657</v>
      </c>
      <c r="G17" s="110">
        <v>7.3</v>
      </c>
      <c r="H17" s="110">
        <v>7.3</v>
      </c>
      <c r="I17" s="110">
        <v>6.9</v>
      </c>
      <c r="J17" s="135">
        <f t="shared" si="1"/>
        <v>7.166666666666667</v>
      </c>
      <c r="K17" s="111"/>
      <c r="L17" s="161">
        <v>14.94</v>
      </c>
      <c r="M17" s="162">
        <v>7</v>
      </c>
      <c r="N17" s="183"/>
    </row>
    <row r="18" spans="1:14" ht="15" customHeight="1" thickBot="1">
      <c r="A18" s="5">
        <v>8</v>
      </c>
      <c r="B18" s="84" t="s">
        <v>178</v>
      </c>
      <c r="C18" s="29">
        <v>7.7</v>
      </c>
      <c r="D18" s="27">
        <v>7.6</v>
      </c>
      <c r="E18" s="27">
        <v>7.6</v>
      </c>
      <c r="F18" s="135">
        <f t="shared" si="0"/>
        <v>7.6333333333333329</v>
      </c>
      <c r="G18" s="27">
        <v>7.3</v>
      </c>
      <c r="H18" s="27">
        <v>7.3</v>
      </c>
      <c r="I18" s="27">
        <v>7.3</v>
      </c>
      <c r="J18" s="135">
        <f t="shared" si="1"/>
        <v>7.3</v>
      </c>
      <c r="K18" s="28"/>
      <c r="L18" s="74">
        <f>((C18+D18+E18)/3)+((G18+H18+I18)/3)-K18</f>
        <v>14.933333333333334</v>
      </c>
      <c r="M18" s="81">
        <v>8</v>
      </c>
      <c r="N18" s="58"/>
    </row>
    <row r="19" spans="1:14" ht="15" customHeight="1" thickBot="1">
      <c r="A19" s="5">
        <v>9</v>
      </c>
      <c r="B19" s="84" t="s">
        <v>179</v>
      </c>
      <c r="C19" s="29">
        <v>7.3</v>
      </c>
      <c r="D19" s="27">
        <v>7.4</v>
      </c>
      <c r="E19" s="27">
        <v>7.3</v>
      </c>
      <c r="F19" s="135">
        <f t="shared" si="0"/>
        <v>7.333333333333333</v>
      </c>
      <c r="G19" s="27">
        <v>7.4</v>
      </c>
      <c r="H19" s="27">
        <v>7.7</v>
      </c>
      <c r="I19" s="27">
        <v>7.5</v>
      </c>
      <c r="J19" s="135">
        <f t="shared" si="1"/>
        <v>7.5333333333333341</v>
      </c>
      <c r="K19" s="28"/>
      <c r="L19" s="74">
        <v>14.86</v>
      </c>
      <c r="M19" s="81">
        <v>9</v>
      </c>
      <c r="N19" s="58"/>
    </row>
    <row r="20" spans="1:14" ht="15" customHeight="1" thickBot="1">
      <c r="A20" s="5">
        <v>10</v>
      </c>
      <c r="B20" s="84" t="s">
        <v>181</v>
      </c>
      <c r="C20" s="29">
        <v>7.7</v>
      </c>
      <c r="D20" s="27">
        <v>7.5</v>
      </c>
      <c r="E20" s="27">
        <v>7.2</v>
      </c>
      <c r="F20" s="135">
        <f t="shared" si="0"/>
        <v>7.4666666666666659</v>
      </c>
      <c r="G20" s="27">
        <v>6.9</v>
      </c>
      <c r="H20" s="27">
        <v>7</v>
      </c>
      <c r="I20" s="27">
        <v>6.6</v>
      </c>
      <c r="J20" s="135">
        <f t="shared" si="1"/>
        <v>6.833333333333333</v>
      </c>
      <c r="K20" s="28"/>
      <c r="L20" s="74">
        <f t="shared" ref="L20:L27" si="2">((C20+D20+E20)/3)+((G20+H20+I20)/3)-K20</f>
        <v>14.299999999999999</v>
      </c>
      <c r="M20" s="81">
        <v>10</v>
      </c>
      <c r="N20" s="58"/>
    </row>
    <row r="21" spans="1:14" ht="15" customHeight="1" thickBot="1">
      <c r="A21" s="5">
        <v>11</v>
      </c>
      <c r="B21" s="84" t="s">
        <v>265</v>
      </c>
      <c r="C21" s="29">
        <v>7.4</v>
      </c>
      <c r="D21" s="27">
        <v>7.5</v>
      </c>
      <c r="E21" s="27">
        <v>7.1</v>
      </c>
      <c r="F21" s="135">
        <f t="shared" si="0"/>
        <v>7.333333333333333</v>
      </c>
      <c r="G21" s="27">
        <v>7</v>
      </c>
      <c r="H21" s="27">
        <v>6.6</v>
      </c>
      <c r="I21" s="27">
        <v>7</v>
      </c>
      <c r="J21" s="135">
        <f t="shared" si="1"/>
        <v>6.8666666666666671</v>
      </c>
      <c r="K21" s="28"/>
      <c r="L21" s="74">
        <f t="shared" si="2"/>
        <v>14.2</v>
      </c>
      <c r="M21" s="81">
        <v>11</v>
      </c>
      <c r="N21" s="58"/>
    </row>
    <row r="22" spans="1:14" ht="15" customHeight="1" thickBot="1">
      <c r="A22" s="5">
        <v>12</v>
      </c>
      <c r="B22" s="84" t="s">
        <v>182</v>
      </c>
      <c r="C22" s="29">
        <v>7.2</v>
      </c>
      <c r="D22" s="27">
        <v>7.2</v>
      </c>
      <c r="E22" s="27">
        <v>7.3</v>
      </c>
      <c r="F22" s="135">
        <f t="shared" si="0"/>
        <v>7.2333333333333334</v>
      </c>
      <c r="G22" s="27">
        <v>7</v>
      </c>
      <c r="H22" s="27">
        <v>7</v>
      </c>
      <c r="I22" s="27">
        <v>6.6</v>
      </c>
      <c r="J22" s="135">
        <f t="shared" si="1"/>
        <v>6.8666666666666671</v>
      </c>
      <c r="K22" s="28"/>
      <c r="L22" s="74">
        <f t="shared" si="2"/>
        <v>14.100000000000001</v>
      </c>
      <c r="M22" s="81">
        <v>12</v>
      </c>
      <c r="N22" s="58"/>
    </row>
    <row r="23" spans="1:14" ht="15" customHeight="1" thickBot="1">
      <c r="A23" s="5">
        <v>13</v>
      </c>
      <c r="B23" s="84" t="s">
        <v>266</v>
      </c>
      <c r="C23" s="29">
        <v>7.1</v>
      </c>
      <c r="D23" s="27">
        <v>6.8</v>
      </c>
      <c r="E23" s="27">
        <v>7.4</v>
      </c>
      <c r="F23" s="135">
        <f t="shared" si="0"/>
        <v>7.0999999999999988</v>
      </c>
      <c r="G23" s="27">
        <v>6.8</v>
      </c>
      <c r="H23" s="27">
        <v>7</v>
      </c>
      <c r="I23" s="27">
        <v>6.4</v>
      </c>
      <c r="J23" s="135">
        <f t="shared" si="1"/>
        <v>6.7333333333333343</v>
      </c>
      <c r="K23" s="28"/>
      <c r="L23" s="74">
        <f t="shared" si="2"/>
        <v>13.833333333333332</v>
      </c>
      <c r="M23" s="81">
        <v>13</v>
      </c>
      <c r="N23" s="58"/>
    </row>
    <row r="24" spans="1:14" ht="15" customHeight="1" thickBot="1">
      <c r="A24" s="5">
        <v>14</v>
      </c>
      <c r="B24" s="84" t="s">
        <v>257</v>
      </c>
      <c r="C24" s="29">
        <v>7.6</v>
      </c>
      <c r="D24" s="27">
        <v>7.3</v>
      </c>
      <c r="E24" s="27">
        <v>7</v>
      </c>
      <c r="F24" s="135">
        <f t="shared" si="0"/>
        <v>7.3</v>
      </c>
      <c r="G24" s="27">
        <v>6.3</v>
      </c>
      <c r="H24" s="27">
        <v>6.7</v>
      </c>
      <c r="I24" s="27">
        <v>6.1</v>
      </c>
      <c r="J24" s="135">
        <f t="shared" si="1"/>
        <v>6.3666666666666671</v>
      </c>
      <c r="K24" s="28"/>
      <c r="L24" s="74">
        <f t="shared" si="2"/>
        <v>13.666666666666668</v>
      </c>
      <c r="M24" s="81">
        <v>14</v>
      </c>
      <c r="N24" s="58"/>
    </row>
    <row r="25" spans="1:14" ht="15" customHeight="1" thickBot="1">
      <c r="A25" s="5">
        <v>15</v>
      </c>
      <c r="B25" s="84" t="s">
        <v>264</v>
      </c>
      <c r="C25" s="29">
        <v>6.6</v>
      </c>
      <c r="D25" s="27">
        <v>6.4</v>
      </c>
      <c r="E25" s="27">
        <v>6.2</v>
      </c>
      <c r="F25" s="135">
        <f t="shared" si="0"/>
        <v>6.3999999999999995</v>
      </c>
      <c r="G25" s="27">
        <v>6.9</v>
      </c>
      <c r="H25" s="27">
        <v>6.8</v>
      </c>
      <c r="I25" s="27">
        <v>7.2</v>
      </c>
      <c r="J25" s="135">
        <f t="shared" si="1"/>
        <v>6.9666666666666659</v>
      </c>
      <c r="K25" s="28"/>
      <c r="L25" s="74">
        <f t="shared" si="2"/>
        <v>13.366666666666665</v>
      </c>
      <c r="M25" s="81">
        <v>15</v>
      </c>
      <c r="N25" s="58"/>
    </row>
    <row r="26" spans="1:14" ht="15" customHeight="1" thickBot="1">
      <c r="A26" s="5">
        <v>16</v>
      </c>
      <c r="B26" s="84" t="s">
        <v>173</v>
      </c>
      <c r="C26" s="29">
        <v>7.1</v>
      </c>
      <c r="D26" s="27">
        <v>7.1</v>
      </c>
      <c r="E26" s="27">
        <v>6.8</v>
      </c>
      <c r="F26" s="135">
        <f t="shared" si="0"/>
        <v>7</v>
      </c>
      <c r="G26" s="27">
        <v>6</v>
      </c>
      <c r="H26" s="27">
        <v>6.3</v>
      </c>
      <c r="I26" s="27">
        <v>6.1</v>
      </c>
      <c r="J26" s="135">
        <f t="shared" si="1"/>
        <v>6.1333333333333329</v>
      </c>
      <c r="K26" s="28"/>
      <c r="L26" s="74">
        <f t="shared" si="2"/>
        <v>13.133333333333333</v>
      </c>
      <c r="M26" s="81">
        <v>16</v>
      </c>
      <c r="N26" s="58"/>
    </row>
    <row r="27" spans="1:14" ht="15" customHeight="1" thickBot="1">
      <c r="A27" s="5">
        <v>17</v>
      </c>
      <c r="B27" s="84" t="s">
        <v>174</v>
      </c>
      <c r="C27" s="29">
        <v>5.8</v>
      </c>
      <c r="D27" s="27">
        <v>6</v>
      </c>
      <c r="E27" s="27">
        <v>6.3</v>
      </c>
      <c r="F27" s="135">
        <f t="shared" si="0"/>
        <v>6.0333333333333341</v>
      </c>
      <c r="G27" s="27">
        <v>6.6</v>
      </c>
      <c r="H27" s="27">
        <v>6.1</v>
      </c>
      <c r="I27" s="27">
        <v>6.1</v>
      </c>
      <c r="J27" s="135">
        <f t="shared" si="1"/>
        <v>6.2666666666666657</v>
      </c>
      <c r="K27" s="28"/>
      <c r="L27" s="74">
        <f t="shared" si="2"/>
        <v>12.3</v>
      </c>
      <c r="M27" s="81">
        <v>17</v>
      </c>
      <c r="N27" s="58"/>
    </row>
    <row r="28" spans="1:14" ht="15.75" thickBot="1">
      <c r="A28" s="5">
        <v>18</v>
      </c>
      <c r="B28" s="84" t="s">
        <v>180</v>
      </c>
      <c r="C28" s="29">
        <v>6.5</v>
      </c>
      <c r="D28" s="27">
        <v>6.3</v>
      </c>
      <c r="E28" s="27">
        <v>6.2</v>
      </c>
      <c r="F28" s="135">
        <f t="shared" si="0"/>
        <v>6.333333333333333</v>
      </c>
      <c r="G28" s="27">
        <v>6.2</v>
      </c>
      <c r="H28" s="27">
        <v>5.6</v>
      </c>
      <c r="I28" s="27">
        <v>6</v>
      </c>
      <c r="J28" s="135">
        <f t="shared" si="1"/>
        <v>5.9333333333333336</v>
      </c>
      <c r="K28" s="28"/>
      <c r="L28" s="74">
        <v>12.26</v>
      </c>
      <c r="M28" s="81">
        <v>18</v>
      </c>
      <c r="N28" s="58"/>
    </row>
    <row r="29" spans="1:14" ht="15.75" thickBot="1">
      <c r="A29" s="5">
        <v>19</v>
      </c>
      <c r="B29" s="84" t="s">
        <v>261</v>
      </c>
      <c r="C29" s="29">
        <v>6</v>
      </c>
      <c r="D29" s="27">
        <v>6.3</v>
      </c>
      <c r="E29" s="27">
        <v>5.8</v>
      </c>
      <c r="F29" s="135">
        <f t="shared" si="0"/>
        <v>6.0333333333333341</v>
      </c>
      <c r="G29" s="27">
        <v>5.8</v>
      </c>
      <c r="H29" s="27">
        <v>6.4</v>
      </c>
      <c r="I29" s="27">
        <v>6</v>
      </c>
      <c r="J29" s="135">
        <f t="shared" si="1"/>
        <v>6.0666666666666664</v>
      </c>
      <c r="K29" s="28"/>
      <c r="L29" s="74">
        <f>((C29+D29+E29)/3)+((G29+H29+I29)/3)-K29</f>
        <v>12.100000000000001</v>
      </c>
      <c r="M29" s="81">
        <v>19</v>
      </c>
      <c r="N29" s="58"/>
    </row>
    <row r="30" spans="1:14" ht="15.75" thickBot="1">
      <c r="A30" s="5">
        <v>20</v>
      </c>
      <c r="B30" s="84" t="s">
        <v>171</v>
      </c>
      <c r="C30" s="29">
        <v>6.6</v>
      </c>
      <c r="D30" s="27">
        <v>6.5</v>
      </c>
      <c r="E30" s="27">
        <v>6.4</v>
      </c>
      <c r="F30" s="135">
        <f t="shared" si="0"/>
        <v>6.5</v>
      </c>
      <c r="G30" s="27">
        <v>5.7</v>
      </c>
      <c r="H30" s="27">
        <v>5.3</v>
      </c>
      <c r="I30" s="27">
        <v>5.3</v>
      </c>
      <c r="J30" s="135">
        <f t="shared" si="1"/>
        <v>5.4333333333333336</v>
      </c>
      <c r="K30" s="28">
        <v>0.3</v>
      </c>
      <c r="L30" s="74">
        <f>((C30+D30+E30)/3)+((G30+H30+I30)/3)-K30</f>
        <v>11.633333333333333</v>
      </c>
      <c r="M30" s="81">
        <v>20</v>
      </c>
      <c r="N30" s="58"/>
    </row>
    <row r="31" spans="1:14" ht="15.75" thickBot="1">
      <c r="A31" s="5">
        <v>21</v>
      </c>
      <c r="B31" s="84" t="s">
        <v>268</v>
      </c>
      <c r="C31" s="29">
        <v>5.5</v>
      </c>
      <c r="D31" s="27">
        <v>5.8</v>
      </c>
      <c r="E31" s="27">
        <v>5.3</v>
      </c>
      <c r="F31" s="135">
        <f t="shared" si="0"/>
        <v>5.5333333333333341</v>
      </c>
      <c r="G31" s="27">
        <v>5.8</v>
      </c>
      <c r="H31" s="27">
        <v>5.4</v>
      </c>
      <c r="I31" s="27">
        <v>5.3</v>
      </c>
      <c r="J31" s="135">
        <f t="shared" si="1"/>
        <v>5.5</v>
      </c>
      <c r="K31" s="28"/>
      <c r="L31" s="74">
        <f>((C31+D31+E31)/3)+((G31+H31+I31)/3)-K31</f>
        <v>11.033333333333335</v>
      </c>
      <c r="M31" s="81">
        <v>21</v>
      </c>
      <c r="N31" s="58"/>
    </row>
    <row r="32" spans="1:14" ht="15.75" thickBot="1">
      <c r="A32" s="5">
        <v>22</v>
      </c>
      <c r="B32" s="84" t="s">
        <v>267</v>
      </c>
      <c r="C32" s="29">
        <v>4.8</v>
      </c>
      <c r="D32" s="27">
        <v>5.4</v>
      </c>
      <c r="E32" s="27">
        <v>5</v>
      </c>
      <c r="F32" s="135">
        <f t="shared" si="0"/>
        <v>5.0666666666666664</v>
      </c>
      <c r="G32" s="27">
        <v>5.3</v>
      </c>
      <c r="H32" s="27">
        <v>5.5</v>
      </c>
      <c r="I32" s="27">
        <v>5.4</v>
      </c>
      <c r="J32" s="135">
        <f t="shared" si="1"/>
        <v>5.4000000000000012</v>
      </c>
      <c r="K32" s="28"/>
      <c r="L32" s="74">
        <f>((C32+D32+E32)/3)+((G32+H32+I32)/3)-K32</f>
        <v>10.466666666666669</v>
      </c>
      <c r="M32" s="81">
        <v>22</v>
      </c>
      <c r="N32" s="58"/>
    </row>
    <row r="33" spans="1:32" ht="21" thickBot="1">
      <c r="A33" s="5">
        <v>23</v>
      </c>
      <c r="B33" s="84" t="s">
        <v>177</v>
      </c>
      <c r="C33" s="29">
        <v>5.2</v>
      </c>
      <c r="D33" s="27">
        <v>5.5</v>
      </c>
      <c r="E33" s="27">
        <v>5</v>
      </c>
      <c r="F33" s="135">
        <f t="shared" si="0"/>
        <v>5.2333333333333334</v>
      </c>
      <c r="G33" s="27">
        <v>4.8</v>
      </c>
      <c r="H33" s="27">
        <v>4.7</v>
      </c>
      <c r="I33" s="27">
        <v>5</v>
      </c>
      <c r="J33" s="135">
        <f t="shared" si="1"/>
        <v>4.833333333333333</v>
      </c>
      <c r="K33" s="28"/>
      <c r="L33" s="74">
        <v>10.06</v>
      </c>
      <c r="M33" s="81">
        <v>23</v>
      </c>
      <c r="N33" s="58"/>
      <c r="O33" s="5"/>
      <c r="P33" s="210" t="s">
        <v>80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</row>
    <row r="34" spans="1:32" ht="15.75" thickBot="1">
      <c r="A34" s="5">
        <v>24</v>
      </c>
      <c r="B34" s="84" t="s">
        <v>260</v>
      </c>
      <c r="C34" s="29">
        <v>3.5</v>
      </c>
      <c r="D34" s="27">
        <v>3</v>
      </c>
      <c r="E34" s="27">
        <v>3.3</v>
      </c>
      <c r="F34" s="135">
        <f t="shared" si="0"/>
        <v>3.2666666666666671</v>
      </c>
      <c r="G34" s="27">
        <v>3.8</v>
      </c>
      <c r="H34" s="27">
        <v>3.5</v>
      </c>
      <c r="I34" s="27">
        <v>3.5</v>
      </c>
      <c r="J34" s="135">
        <f t="shared" si="1"/>
        <v>3.6</v>
      </c>
      <c r="K34" s="28">
        <v>0.3</v>
      </c>
      <c r="L34" s="74">
        <f>((C34+D34+E34)/3)+((G34+H34+I34)/3)-K34</f>
        <v>6.5666666666666673</v>
      </c>
      <c r="M34" s="81">
        <v>24</v>
      </c>
      <c r="N34" s="58"/>
      <c r="O34" s="5"/>
      <c r="R34" s="4"/>
      <c r="S34" s="4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"/>
    </row>
    <row r="35" spans="1:32" ht="16.5" thickBot="1">
      <c r="A35" s="5">
        <v>25</v>
      </c>
      <c r="B35" s="174" t="s">
        <v>172</v>
      </c>
      <c r="C35" s="31"/>
      <c r="D35" s="32"/>
      <c r="E35" s="32"/>
      <c r="F35" s="32"/>
      <c r="G35" s="32"/>
      <c r="H35" s="32"/>
      <c r="I35" s="32"/>
      <c r="J35" s="32"/>
      <c r="K35" s="33"/>
      <c r="L35" s="83">
        <f>((C35+D35+E35)/3)+((G35+H35+I35)/3)-K35</f>
        <v>0</v>
      </c>
      <c r="M35" s="22">
        <v>25</v>
      </c>
      <c r="N35" s="58"/>
      <c r="P35" s="204" t="s">
        <v>1</v>
      </c>
      <c r="Q35" s="206" t="s">
        <v>50</v>
      </c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9"/>
      <c r="AF35" s="4"/>
    </row>
    <row r="36" spans="1:32" ht="15.75" thickBot="1">
      <c r="P36" s="211"/>
      <c r="Q36" s="38" t="s">
        <v>13</v>
      </c>
      <c r="R36" s="39" t="s">
        <v>15</v>
      </c>
      <c r="S36" s="39" t="s">
        <v>141</v>
      </c>
      <c r="T36" s="39" t="s">
        <v>16</v>
      </c>
      <c r="U36" s="39" t="s">
        <v>14</v>
      </c>
      <c r="V36" s="39" t="s">
        <v>142</v>
      </c>
      <c r="W36" s="39" t="s">
        <v>8</v>
      </c>
      <c r="X36" s="39" t="s">
        <v>9</v>
      </c>
      <c r="Y36" s="39" t="s">
        <v>313</v>
      </c>
      <c r="Z36" s="39" t="s">
        <v>10</v>
      </c>
      <c r="AA36" s="39" t="s">
        <v>11</v>
      </c>
      <c r="AB36" s="39" t="s">
        <v>12</v>
      </c>
      <c r="AC36" s="144" t="s">
        <v>314</v>
      </c>
      <c r="AD36" s="21" t="s">
        <v>4</v>
      </c>
      <c r="AE36" s="40" t="s">
        <v>5</v>
      </c>
    </row>
    <row r="37" spans="1:32" ht="21" thickBot="1">
      <c r="B37" s="210" t="s">
        <v>202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P37" s="46" t="s">
        <v>17</v>
      </c>
      <c r="Q37" s="77">
        <v>4.4000000000000004</v>
      </c>
      <c r="R37" s="64">
        <v>4.4000000000000004</v>
      </c>
      <c r="S37" s="64"/>
      <c r="T37" s="64">
        <v>3.7</v>
      </c>
      <c r="U37" s="64">
        <v>3.7</v>
      </c>
      <c r="V37" s="64"/>
      <c r="W37" s="64">
        <v>10</v>
      </c>
      <c r="X37" s="64">
        <v>10</v>
      </c>
      <c r="Y37" s="64"/>
      <c r="Z37" s="64">
        <v>10</v>
      </c>
      <c r="AA37" s="64">
        <v>10</v>
      </c>
      <c r="AB37" s="64">
        <v>10</v>
      </c>
      <c r="AC37" s="145"/>
      <c r="AD37" s="17"/>
      <c r="AE37" s="42">
        <f t="shared" ref="AE37:AE50" si="3">((Q37+R37)/2)+((T37+U37)/2)+((W37+X37)/2)+((Z37+AA37+AB37)/3)-AD37</f>
        <v>28.1</v>
      </c>
      <c r="AF37" s="24"/>
    </row>
    <row r="38" spans="1:32" ht="15.75" thickBot="1">
      <c r="D38" s="4"/>
      <c r="E38" s="3"/>
      <c r="F38" s="3"/>
      <c r="G38" s="4"/>
      <c r="H38" s="4"/>
      <c r="I38" s="4"/>
      <c r="J38" s="4"/>
      <c r="K38" s="4"/>
      <c r="L38" s="4"/>
      <c r="M38" s="4"/>
      <c r="O38" s="184">
        <v>1</v>
      </c>
      <c r="P38" s="172" t="s">
        <v>278</v>
      </c>
      <c r="Q38" s="141">
        <v>3.3</v>
      </c>
      <c r="R38" s="110">
        <v>2.5</v>
      </c>
      <c r="S38" s="110">
        <f>(Q38+R38)/2</f>
        <v>2.9</v>
      </c>
      <c r="T38" s="110">
        <v>2.7</v>
      </c>
      <c r="U38" s="110">
        <v>2.5</v>
      </c>
      <c r="V38" s="110">
        <f>(T38+U38)/2</f>
        <v>2.6</v>
      </c>
      <c r="W38" s="110">
        <v>6.6</v>
      </c>
      <c r="X38" s="110">
        <v>7</v>
      </c>
      <c r="Y38" s="110">
        <f>(W38+X38)/2</f>
        <v>6.8</v>
      </c>
      <c r="Z38" s="110">
        <v>5.2</v>
      </c>
      <c r="AA38" s="110">
        <v>4.8</v>
      </c>
      <c r="AB38" s="110">
        <v>5.3</v>
      </c>
      <c r="AC38" s="110">
        <f>(Z38+AA38+AB38)/3</f>
        <v>5.1000000000000005</v>
      </c>
      <c r="AD38" s="111"/>
      <c r="AE38" s="161">
        <f t="shared" si="3"/>
        <v>17.400000000000002</v>
      </c>
      <c r="AF38" s="162">
        <v>1</v>
      </c>
    </row>
    <row r="39" spans="1:32" ht="16.5" thickBot="1">
      <c r="B39" s="204" t="s">
        <v>135</v>
      </c>
      <c r="C39" s="206" t="s">
        <v>18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9"/>
      <c r="O39" s="184">
        <v>2</v>
      </c>
      <c r="P39" s="173" t="s">
        <v>85</v>
      </c>
      <c r="Q39" s="141">
        <v>2.5</v>
      </c>
      <c r="R39" s="110">
        <v>3.3</v>
      </c>
      <c r="S39" s="110">
        <f t="shared" ref="S39:S50" si="4">(Q39+R39)/2</f>
        <v>2.9</v>
      </c>
      <c r="T39" s="110">
        <v>2.5</v>
      </c>
      <c r="U39" s="110">
        <v>3.5</v>
      </c>
      <c r="V39" s="110">
        <f t="shared" ref="V39:V50" si="5">(T39+U39)/2</f>
        <v>3</v>
      </c>
      <c r="W39" s="110">
        <v>7.2</v>
      </c>
      <c r="X39" s="110">
        <v>6.7</v>
      </c>
      <c r="Y39" s="110">
        <f t="shared" ref="Y39:Y50" si="6">(W39+X39)/2</f>
        <v>6.95</v>
      </c>
      <c r="Z39" s="110">
        <v>4.4000000000000004</v>
      </c>
      <c r="AA39" s="110">
        <v>4.2</v>
      </c>
      <c r="AB39" s="110">
        <v>4.5</v>
      </c>
      <c r="AC39" s="110">
        <f t="shared" ref="AC39:AC50" si="7">(Z39+AA39+AB39)/3</f>
        <v>4.3666666666666671</v>
      </c>
      <c r="AD39" s="111"/>
      <c r="AE39" s="161">
        <f t="shared" si="3"/>
        <v>17.216666666666669</v>
      </c>
      <c r="AF39" s="162">
        <v>2</v>
      </c>
    </row>
    <row r="40" spans="1:32" ht="15.75" thickBot="1">
      <c r="B40" s="205"/>
      <c r="C40" s="66" t="s">
        <v>141</v>
      </c>
      <c r="D40" s="67" t="s">
        <v>142</v>
      </c>
      <c r="E40" s="67" t="s">
        <v>143</v>
      </c>
      <c r="F40" s="67" t="s">
        <v>318</v>
      </c>
      <c r="G40" s="67" t="s">
        <v>10</v>
      </c>
      <c r="H40" s="67" t="s">
        <v>11</v>
      </c>
      <c r="I40" s="67" t="s">
        <v>12</v>
      </c>
      <c r="J40" s="197" t="s">
        <v>314</v>
      </c>
      <c r="K40" s="65" t="s">
        <v>4</v>
      </c>
      <c r="L40" s="71" t="s">
        <v>5</v>
      </c>
      <c r="M40" s="87"/>
      <c r="O40" s="184">
        <v>3</v>
      </c>
      <c r="P40" s="173" t="s">
        <v>82</v>
      </c>
      <c r="Q40" s="141">
        <v>3.3</v>
      </c>
      <c r="R40" s="110">
        <v>3.3</v>
      </c>
      <c r="S40" s="110">
        <f t="shared" si="4"/>
        <v>3.3</v>
      </c>
      <c r="T40" s="110">
        <v>3.2</v>
      </c>
      <c r="U40" s="110">
        <v>3.1</v>
      </c>
      <c r="V40" s="110">
        <f t="shared" si="5"/>
        <v>3.1500000000000004</v>
      </c>
      <c r="W40" s="110">
        <v>5.9</v>
      </c>
      <c r="X40" s="110">
        <v>6</v>
      </c>
      <c r="Y40" s="110">
        <f t="shared" si="6"/>
        <v>5.95</v>
      </c>
      <c r="Z40" s="110">
        <v>4.7</v>
      </c>
      <c r="AA40" s="110">
        <v>4.2</v>
      </c>
      <c r="AB40" s="110">
        <v>4.3</v>
      </c>
      <c r="AC40" s="110">
        <f t="shared" si="7"/>
        <v>4.3999999999999995</v>
      </c>
      <c r="AD40" s="111">
        <v>0.8</v>
      </c>
      <c r="AE40" s="161">
        <f t="shared" si="3"/>
        <v>16</v>
      </c>
      <c r="AF40" s="162">
        <v>3</v>
      </c>
    </row>
    <row r="41" spans="1:32" ht="15.75" thickBot="1">
      <c r="B41" s="46" t="s">
        <v>17</v>
      </c>
      <c r="C41" s="52">
        <v>10</v>
      </c>
      <c r="D41" s="50">
        <v>10</v>
      </c>
      <c r="E41" s="50">
        <v>10</v>
      </c>
      <c r="F41" s="50"/>
      <c r="G41" s="50">
        <v>10</v>
      </c>
      <c r="H41" s="50">
        <v>10</v>
      </c>
      <c r="I41" s="50">
        <v>10</v>
      </c>
      <c r="J41" s="50"/>
      <c r="K41" s="51"/>
      <c r="L41" s="53">
        <f t="shared" ref="L41:L47" si="8">((C41+D41+E41)/3)+((G41+H41+I41)/3)-K41</f>
        <v>20</v>
      </c>
      <c r="M41" s="68"/>
      <c r="O41" s="184">
        <v>4</v>
      </c>
      <c r="P41" s="173" t="s">
        <v>213</v>
      </c>
      <c r="Q41" s="141">
        <v>2.2000000000000002</v>
      </c>
      <c r="R41" s="110">
        <v>2.7</v>
      </c>
      <c r="S41" s="110">
        <f t="shared" si="4"/>
        <v>2.4500000000000002</v>
      </c>
      <c r="T41" s="110">
        <v>2.2000000000000002</v>
      </c>
      <c r="U41" s="110">
        <v>2.9</v>
      </c>
      <c r="V41" s="110">
        <f t="shared" si="5"/>
        <v>2.5499999999999998</v>
      </c>
      <c r="W41" s="110">
        <v>6.9</v>
      </c>
      <c r="X41" s="110">
        <v>6.3</v>
      </c>
      <c r="Y41" s="110">
        <f t="shared" si="6"/>
        <v>6.6</v>
      </c>
      <c r="Z41" s="110">
        <v>4.5999999999999996</v>
      </c>
      <c r="AA41" s="110">
        <v>4.2</v>
      </c>
      <c r="AB41" s="110">
        <v>4</v>
      </c>
      <c r="AC41" s="110">
        <f t="shared" si="7"/>
        <v>4.2666666666666666</v>
      </c>
      <c r="AD41" s="111">
        <v>0.5</v>
      </c>
      <c r="AE41" s="161">
        <f t="shared" si="3"/>
        <v>15.366666666666667</v>
      </c>
      <c r="AF41" s="162">
        <v>4</v>
      </c>
    </row>
    <row r="42" spans="1:32" ht="15">
      <c r="A42" s="180">
        <v>1</v>
      </c>
      <c r="B42" s="172" t="s">
        <v>271</v>
      </c>
      <c r="C42" s="115">
        <v>6</v>
      </c>
      <c r="D42" s="110">
        <v>5.7</v>
      </c>
      <c r="E42" s="110">
        <v>5.6</v>
      </c>
      <c r="F42" s="110">
        <f>(C42+D42+E42)/3</f>
        <v>5.7666666666666657</v>
      </c>
      <c r="G42" s="110">
        <v>6.3</v>
      </c>
      <c r="H42" s="110">
        <v>5.7</v>
      </c>
      <c r="I42" s="110">
        <v>5.7</v>
      </c>
      <c r="J42" s="110">
        <f>(G42+H42+I42)/3</f>
        <v>5.8999999999999995</v>
      </c>
      <c r="K42" s="111"/>
      <c r="L42" s="112">
        <f t="shared" si="8"/>
        <v>11.666666666666664</v>
      </c>
      <c r="M42" s="113">
        <v>1</v>
      </c>
      <c r="O42" s="2">
        <v>5</v>
      </c>
      <c r="P42" s="95" t="s">
        <v>83</v>
      </c>
      <c r="Q42" s="45">
        <v>3.5</v>
      </c>
      <c r="R42" s="27">
        <v>3.1</v>
      </c>
      <c r="S42" s="110">
        <f t="shared" si="4"/>
        <v>3.3</v>
      </c>
      <c r="T42" s="27">
        <v>3.2</v>
      </c>
      <c r="U42" s="27">
        <v>2.9</v>
      </c>
      <c r="V42" s="110">
        <f t="shared" si="5"/>
        <v>3.05</v>
      </c>
      <c r="W42" s="27">
        <v>5.5</v>
      </c>
      <c r="X42" s="27">
        <v>5.8</v>
      </c>
      <c r="Y42" s="110">
        <f t="shared" si="6"/>
        <v>5.65</v>
      </c>
      <c r="Z42" s="27">
        <v>3.4</v>
      </c>
      <c r="AA42" s="27">
        <v>3.4</v>
      </c>
      <c r="AB42" s="27">
        <v>4</v>
      </c>
      <c r="AC42" s="110">
        <f t="shared" si="7"/>
        <v>3.6</v>
      </c>
      <c r="AD42" s="28">
        <v>0.6</v>
      </c>
      <c r="AE42" s="80">
        <f t="shared" si="3"/>
        <v>15</v>
      </c>
      <c r="AF42" s="81">
        <v>5</v>
      </c>
    </row>
    <row r="43" spans="1:32" ht="15">
      <c r="A43" s="180">
        <v>2</v>
      </c>
      <c r="B43" s="173" t="s">
        <v>201</v>
      </c>
      <c r="C43" s="115">
        <v>5.4</v>
      </c>
      <c r="D43" s="110">
        <v>5.5</v>
      </c>
      <c r="E43" s="110">
        <v>5.8</v>
      </c>
      <c r="F43" s="110">
        <f>(C43+D43+E43)/3</f>
        <v>5.5666666666666664</v>
      </c>
      <c r="G43" s="110">
        <v>4.5999999999999996</v>
      </c>
      <c r="H43" s="110">
        <v>5</v>
      </c>
      <c r="I43" s="110">
        <v>5.0999999999999996</v>
      </c>
      <c r="J43" s="110">
        <f>(G43+H43+I43)/3</f>
        <v>4.8999999999999995</v>
      </c>
      <c r="K43" s="111"/>
      <c r="L43" s="112">
        <f t="shared" si="8"/>
        <v>10.466666666666665</v>
      </c>
      <c r="M43" s="113">
        <v>2</v>
      </c>
      <c r="O43" s="2">
        <v>6</v>
      </c>
      <c r="P43" s="95" t="s">
        <v>207</v>
      </c>
      <c r="Q43" s="45">
        <v>3</v>
      </c>
      <c r="R43" s="27">
        <v>2.7</v>
      </c>
      <c r="S43" s="110">
        <f t="shared" si="4"/>
        <v>2.85</v>
      </c>
      <c r="T43" s="27">
        <v>3</v>
      </c>
      <c r="U43" s="27">
        <v>2.5</v>
      </c>
      <c r="V43" s="110">
        <f t="shared" si="5"/>
        <v>2.75</v>
      </c>
      <c r="W43" s="27">
        <v>5.3</v>
      </c>
      <c r="X43" s="27">
        <v>5.7</v>
      </c>
      <c r="Y43" s="110">
        <f t="shared" si="6"/>
        <v>5.5</v>
      </c>
      <c r="Z43" s="27">
        <v>4.0999999999999996</v>
      </c>
      <c r="AA43" s="27">
        <v>4</v>
      </c>
      <c r="AB43" s="27">
        <v>4.5</v>
      </c>
      <c r="AC43" s="110">
        <f t="shared" si="7"/>
        <v>4.2</v>
      </c>
      <c r="AD43" s="28">
        <v>0.9</v>
      </c>
      <c r="AE43" s="80">
        <f t="shared" si="3"/>
        <v>14.4</v>
      </c>
      <c r="AF43" s="81">
        <v>6</v>
      </c>
    </row>
    <row r="44" spans="1:32" ht="15">
      <c r="A44" s="180">
        <v>3</v>
      </c>
      <c r="B44" s="173" t="s">
        <v>200</v>
      </c>
      <c r="C44" s="115">
        <v>4.8</v>
      </c>
      <c r="D44" s="110">
        <v>4.7</v>
      </c>
      <c r="E44" s="110">
        <v>4.5</v>
      </c>
      <c r="F44" s="110">
        <f>(C44+D44+E44)/3</f>
        <v>4.666666666666667</v>
      </c>
      <c r="G44" s="110">
        <v>5.4</v>
      </c>
      <c r="H44" s="110">
        <v>4.9000000000000004</v>
      </c>
      <c r="I44" s="110">
        <v>5.0999999999999996</v>
      </c>
      <c r="J44" s="110">
        <f>(G44+H44+I44)/3</f>
        <v>5.1333333333333337</v>
      </c>
      <c r="K44" s="111"/>
      <c r="L44" s="112">
        <f t="shared" si="8"/>
        <v>9.8000000000000007</v>
      </c>
      <c r="M44" s="113">
        <v>3</v>
      </c>
      <c r="O44" s="2">
        <v>7</v>
      </c>
      <c r="P44" s="95" t="s">
        <v>279</v>
      </c>
      <c r="Q44" s="45">
        <v>2.2000000000000002</v>
      </c>
      <c r="R44" s="27">
        <v>2.2000000000000002</v>
      </c>
      <c r="S44" s="110">
        <f t="shared" si="4"/>
        <v>2.2000000000000002</v>
      </c>
      <c r="T44" s="27">
        <v>2.2000000000000002</v>
      </c>
      <c r="U44" s="27">
        <v>1.9</v>
      </c>
      <c r="V44" s="110">
        <f t="shared" si="5"/>
        <v>2.0499999999999998</v>
      </c>
      <c r="W44" s="27">
        <v>6.9</v>
      </c>
      <c r="X44" s="27">
        <v>6.3</v>
      </c>
      <c r="Y44" s="110">
        <f t="shared" si="6"/>
        <v>6.6</v>
      </c>
      <c r="Z44" s="27">
        <v>3.8</v>
      </c>
      <c r="AA44" s="27">
        <v>4</v>
      </c>
      <c r="AB44" s="27">
        <v>4.0999999999999996</v>
      </c>
      <c r="AC44" s="110">
        <f t="shared" si="7"/>
        <v>3.9666666666666663</v>
      </c>
      <c r="AD44" s="28">
        <v>0.6</v>
      </c>
      <c r="AE44" s="80">
        <f t="shared" si="3"/>
        <v>14.216666666666667</v>
      </c>
      <c r="AF44" s="81">
        <v>7</v>
      </c>
    </row>
    <row r="45" spans="1:32" ht="15">
      <c r="A45" s="5">
        <v>4</v>
      </c>
      <c r="B45" s="85" t="s">
        <v>269</v>
      </c>
      <c r="C45" s="29">
        <v>3.8</v>
      </c>
      <c r="D45" s="27">
        <v>3.5</v>
      </c>
      <c r="E45" s="27">
        <v>3.9</v>
      </c>
      <c r="F45" s="110">
        <f>(C45+D45+E45)/3</f>
        <v>3.7333333333333329</v>
      </c>
      <c r="G45" s="27">
        <v>4.9000000000000004</v>
      </c>
      <c r="H45" s="27">
        <v>4.7</v>
      </c>
      <c r="I45" s="27">
        <v>4.4000000000000004</v>
      </c>
      <c r="J45" s="110">
        <f>(G45+H45+I45)/3</f>
        <v>4.666666666666667</v>
      </c>
      <c r="K45" s="28">
        <v>0.5</v>
      </c>
      <c r="L45" s="53">
        <f t="shared" si="8"/>
        <v>7.9</v>
      </c>
      <c r="M45" s="43">
        <v>4</v>
      </c>
      <c r="O45" s="2">
        <v>8</v>
      </c>
      <c r="P45" s="95" t="s">
        <v>215</v>
      </c>
      <c r="Q45" s="45">
        <v>2.5</v>
      </c>
      <c r="R45" s="27">
        <v>2.2000000000000002</v>
      </c>
      <c r="S45" s="110">
        <f t="shared" si="4"/>
        <v>2.35</v>
      </c>
      <c r="T45" s="27">
        <v>2.5</v>
      </c>
      <c r="U45" s="27">
        <v>2.2000000000000002</v>
      </c>
      <c r="V45" s="110">
        <f t="shared" si="5"/>
        <v>2.35</v>
      </c>
      <c r="W45" s="27">
        <v>5.5</v>
      </c>
      <c r="X45" s="27">
        <v>5.6</v>
      </c>
      <c r="Y45" s="110">
        <f t="shared" si="6"/>
        <v>5.55</v>
      </c>
      <c r="Z45" s="27">
        <v>3.2</v>
      </c>
      <c r="AA45" s="27">
        <v>3.7</v>
      </c>
      <c r="AB45" s="27">
        <v>3.8</v>
      </c>
      <c r="AC45" s="110">
        <f t="shared" si="7"/>
        <v>3.5666666666666664</v>
      </c>
      <c r="AD45" s="28"/>
      <c r="AE45" s="80">
        <f t="shared" si="3"/>
        <v>13.816666666666666</v>
      </c>
      <c r="AF45" s="81">
        <v>8</v>
      </c>
    </row>
    <row r="46" spans="1:32" ht="15">
      <c r="A46" s="5">
        <v>5</v>
      </c>
      <c r="B46" s="85" t="s">
        <v>272</v>
      </c>
      <c r="C46" s="29">
        <v>2</v>
      </c>
      <c r="D46" s="27">
        <v>2</v>
      </c>
      <c r="E46" s="27">
        <v>2.6</v>
      </c>
      <c r="F46" s="110">
        <f>(C46+D46+E46)/3</f>
        <v>2.1999999999999997</v>
      </c>
      <c r="G46" s="27">
        <v>3.8</v>
      </c>
      <c r="H46" s="27">
        <v>3.9</v>
      </c>
      <c r="I46" s="27">
        <v>4</v>
      </c>
      <c r="J46" s="110">
        <f>(G46+H46+I46)/3</f>
        <v>3.9</v>
      </c>
      <c r="K46" s="28">
        <v>1</v>
      </c>
      <c r="L46" s="53">
        <f t="shared" si="8"/>
        <v>5.0999999999999996</v>
      </c>
      <c r="M46" s="43">
        <v>5</v>
      </c>
      <c r="O46" s="2">
        <v>9</v>
      </c>
      <c r="P46" s="95" t="s">
        <v>273</v>
      </c>
      <c r="Q46" s="45">
        <v>1.4</v>
      </c>
      <c r="R46" s="27">
        <v>2.2000000000000002</v>
      </c>
      <c r="S46" s="110">
        <f t="shared" si="4"/>
        <v>1.8</v>
      </c>
      <c r="T46" s="27">
        <v>1.7</v>
      </c>
      <c r="U46" s="27">
        <v>2.5</v>
      </c>
      <c r="V46" s="110">
        <f t="shared" si="5"/>
        <v>2.1</v>
      </c>
      <c r="W46" s="27">
        <v>4.9000000000000004</v>
      </c>
      <c r="X46" s="27">
        <v>5</v>
      </c>
      <c r="Y46" s="110">
        <f t="shared" si="6"/>
        <v>4.95</v>
      </c>
      <c r="Z46" s="27">
        <v>4.5999999999999996</v>
      </c>
      <c r="AA46" s="27">
        <v>4</v>
      </c>
      <c r="AB46" s="27">
        <v>4.5</v>
      </c>
      <c r="AC46" s="110">
        <f t="shared" si="7"/>
        <v>4.3666666666666663</v>
      </c>
      <c r="AD46" s="28">
        <v>0.6</v>
      </c>
      <c r="AE46" s="80">
        <f t="shared" si="3"/>
        <v>12.616666666666669</v>
      </c>
      <c r="AF46" s="81">
        <v>9</v>
      </c>
    </row>
    <row r="47" spans="1:32" ht="15.75" thickBot="1">
      <c r="A47" s="5">
        <v>6</v>
      </c>
      <c r="B47" s="171" t="s">
        <v>270</v>
      </c>
      <c r="C47" s="31"/>
      <c r="D47" s="32"/>
      <c r="E47" s="32"/>
      <c r="F47" s="32"/>
      <c r="G47" s="32"/>
      <c r="H47" s="32"/>
      <c r="I47" s="32"/>
      <c r="J47" s="32"/>
      <c r="K47" s="33"/>
      <c r="L47" s="54">
        <f t="shared" si="8"/>
        <v>0</v>
      </c>
      <c r="M47" s="44">
        <v>6</v>
      </c>
      <c r="O47" s="2">
        <v>10</v>
      </c>
      <c r="P47" s="95" t="s">
        <v>84</v>
      </c>
      <c r="Q47" s="45">
        <v>2.2000000000000002</v>
      </c>
      <c r="R47" s="27">
        <v>3.5</v>
      </c>
      <c r="S47" s="110">
        <f t="shared" si="4"/>
        <v>2.85</v>
      </c>
      <c r="T47" s="27">
        <v>1.7</v>
      </c>
      <c r="U47" s="27">
        <v>3.3</v>
      </c>
      <c r="V47" s="110">
        <f t="shared" si="5"/>
        <v>2.5</v>
      </c>
      <c r="W47" s="27">
        <v>3.9</v>
      </c>
      <c r="X47" s="27">
        <v>4.0999999999999996</v>
      </c>
      <c r="Y47" s="110">
        <f t="shared" si="6"/>
        <v>4</v>
      </c>
      <c r="Z47" s="27">
        <v>2.6</v>
      </c>
      <c r="AA47" s="27">
        <v>2.8</v>
      </c>
      <c r="AB47" s="27">
        <v>2.7</v>
      </c>
      <c r="AC47" s="110">
        <f t="shared" si="7"/>
        <v>2.7000000000000006</v>
      </c>
      <c r="AD47" s="28"/>
      <c r="AE47" s="80">
        <f t="shared" si="3"/>
        <v>12.05</v>
      </c>
      <c r="AF47" s="81">
        <v>10</v>
      </c>
    </row>
    <row r="48" spans="1:32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2">
        <v>11</v>
      </c>
      <c r="P48" s="95" t="s">
        <v>221</v>
      </c>
      <c r="Q48" s="45">
        <v>1.4</v>
      </c>
      <c r="R48" s="27">
        <v>2.7</v>
      </c>
      <c r="S48" s="110">
        <f t="shared" si="4"/>
        <v>2.0499999999999998</v>
      </c>
      <c r="T48" s="27">
        <v>1.4</v>
      </c>
      <c r="U48" s="27">
        <v>2.7</v>
      </c>
      <c r="V48" s="110">
        <f t="shared" si="5"/>
        <v>2.0499999999999998</v>
      </c>
      <c r="W48" s="27">
        <v>3.6</v>
      </c>
      <c r="X48" s="27">
        <v>3.7</v>
      </c>
      <c r="Y48" s="110">
        <f t="shared" si="6"/>
        <v>3.6500000000000004</v>
      </c>
      <c r="Z48" s="27">
        <v>3.1</v>
      </c>
      <c r="AA48" s="27">
        <v>3.5</v>
      </c>
      <c r="AB48" s="27">
        <v>3.5</v>
      </c>
      <c r="AC48" s="110">
        <f t="shared" si="7"/>
        <v>3.3666666666666667</v>
      </c>
      <c r="AD48" s="28">
        <v>0.1</v>
      </c>
      <c r="AE48" s="80">
        <f t="shared" si="3"/>
        <v>11.016666666666667</v>
      </c>
      <c r="AF48" s="81">
        <v>11</v>
      </c>
    </row>
    <row r="49" spans="1:32" ht="20.25">
      <c r="B49" s="210" t="s">
        <v>86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O49" s="2">
        <v>12</v>
      </c>
      <c r="P49" s="95" t="s">
        <v>81</v>
      </c>
      <c r="Q49" s="45">
        <v>1.3</v>
      </c>
      <c r="R49" s="27">
        <v>3.3</v>
      </c>
      <c r="S49" s="110">
        <f t="shared" si="4"/>
        <v>2.2999999999999998</v>
      </c>
      <c r="T49" s="27">
        <v>1.3</v>
      </c>
      <c r="U49" s="27">
        <v>3.3</v>
      </c>
      <c r="V49" s="110">
        <f t="shared" si="5"/>
        <v>2.2999999999999998</v>
      </c>
      <c r="W49" s="27">
        <v>2.9</v>
      </c>
      <c r="X49" s="27">
        <v>3.3</v>
      </c>
      <c r="Y49" s="110">
        <f t="shared" si="6"/>
        <v>3.0999999999999996</v>
      </c>
      <c r="Z49" s="27">
        <v>2.8</v>
      </c>
      <c r="AA49" s="27">
        <v>3.2</v>
      </c>
      <c r="AB49" s="27">
        <v>2.8</v>
      </c>
      <c r="AC49" s="110">
        <f t="shared" si="7"/>
        <v>2.9333333333333336</v>
      </c>
      <c r="AD49" s="28"/>
      <c r="AE49" s="80">
        <f t="shared" si="3"/>
        <v>10.633333333333333</v>
      </c>
      <c r="AF49" s="81">
        <v>12</v>
      </c>
    </row>
    <row r="50" spans="1:32" ht="15.75" thickBot="1">
      <c r="D50" s="4"/>
      <c r="E50" s="3"/>
      <c r="F50" s="3"/>
      <c r="G50" s="4"/>
      <c r="H50" s="4"/>
      <c r="I50" s="4"/>
      <c r="J50" s="4"/>
      <c r="K50" s="4"/>
      <c r="L50" s="4"/>
      <c r="M50" s="4"/>
      <c r="O50" s="2">
        <v>13</v>
      </c>
      <c r="P50" s="96" t="s">
        <v>276</v>
      </c>
      <c r="Q50" s="59">
        <v>1.7</v>
      </c>
      <c r="R50" s="32">
        <v>2.2000000000000002</v>
      </c>
      <c r="S50" s="110">
        <f t="shared" si="4"/>
        <v>1.9500000000000002</v>
      </c>
      <c r="T50" s="32">
        <v>1.1000000000000001</v>
      </c>
      <c r="U50" s="32">
        <v>2.2000000000000002</v>
      </c>
      <c r="V50" s="110">
        <f t="shared" si="5"/>
        <v>1.6500000000000001</v>
      </c>
      <c r="W50" s="32">
        <v>4</v>
      </c>
      <c r="X50" s="32">
        <v>4.5</v>
      </c>
      <c r="Y50" s="110">
        <f t="shared" si="6"/>
        <v>4.25</v>
      </c>
      <c r="Z50" s="32">
        <v>3</v>
      </c>
      <c r="AA50" s="32">
        <v>2.8</v>
      </c>
      <c r="AB50" s="32">
        <v>2.4</v>
      </c>
      <c r="AC50" s="110">
        <f t="shared" si="7"/>
        <v>2.7333333333333329</v>
      </c>
      <c r="AD50" s="33"/>
      <c r="AE50" s="82">
        <f t="shared" si="3"/>
        <v>10.583333333333334</v>
      </c>
      <c r="AF50" s="22">
        <v>13</v>
      </c>
    </row>
    <row r="51" spans="1:32" ht="16.5" thickBot="1">
      <c r="B51" s="204" t="s">
        <v>1</v>
      </c>
      <c r="C51" s="206" t="s">
        <v>87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9"/>
    </row>
    <row r="52" spans="1:32" ht="15.75" thickBot="1">
      <c r="B52" s="227"/>
      <c r="C52" s="88" t="s">
        <v>141</v>
      </c>
      <c r="D52" s="89" t="s">
        <v>142</v>
      </c>
      <c r="E52" s="89" t="s">
        <v>143</v>
      </c>
      <c r="F52" s="89" t="s">
        <v>318</v>
      </c>
      <c r="G52" s="89" t="s">
        <v>10</v>
      </c>
      <c r="H52" s="89" t="s">
        <v>11</v>
      </c>
      <c r="I52" s="89" t="s">
        <v>12</v>
      </c>
      <c r="J52" s="89" t="s">
        <v>314</v>
      </c>
      <c r="K52" s="90" t="s">
        <v>4</v>
      </c>
      <c r="L52" s="91" t="s">
        <v>5</v>
      </c>
      <c r="M52" s="87"/>
    </row>
    <row r="53" spans="1:32" ht="15.75" thickBot="1">
      <c r="B53" s="46" t="s">
        <v>17</v>
      </c>
      <c r="C53" s="94">
        <v>10</v>
      </c>
      <c r="D53" s="92">
        <v>10</v>
      </c>
      <c r="E53" s="92">
        <v>10</v>
      </c>
      <c r="F53" s="92"/>
      <c r="G53" s="92">
        <v>10</v>
      </c>
      <c r="H53" s="92">
        <v>10</v>
      </c>
      <c r="I53" s="92">
        <v>10</v>
      </c>
      <c r="J53" s="92"/>
      <c r="K53" s="93"/>
      <c r="L53" s="36">
        <f>((C53+D53+E53)/3)+((G53+H53+I53)/3)-K53</f>
        <v>20</v>
      </c>
      <c r="M53" s="48"/>
    </row>
    <row r="54" spans="1:32" ht="15">
      <c r="A54" s="180">
        <v>1</v>
      </c>
      <c r="B54" s="172" t="s">
        <v>47</v>
      </c>
      <c r="C54" s="141">
        <v>6</v>
      </c>
      <c r="D54" s="110">
        <v>5.9</v>
      </c>
      <c r="E54" s="110">
        <v>6.1</v>
      </c>
      <c r="F54" s="110">
        <f>(C54+D54+E54)/3</f>
        <v>6</v>
      </c>
      <c r="G54" s="110">
        <v>5</v>
      </c>
      <c r="H54" s="110">
        <v>4.4000000000000004</v>
      </c>
      <c r="I54" s="110">
        <v>4.8</v>
      </c>
      <c r="J54" s="110">
        <f>(G54+H54+I54)/3</f>
        <v>4.7333333333333334</v>
      </c>
      <c r="K54" s="111"/>
      <c r="L54" s="161">
        <f>((C54+D54+E54)/3)+((G54+H54+I54)/3)-K54</f>
        <v>10.733333333333334</v>
      </c>
      <c r="M54" s="162">
        <v>1</v>
      </c>
    </row>
    <row r="55" spans="1:32" ht="15">
      <c r="A55" s="180">
        <v>2</v>
      </c>
      <c r="B55" s="173" t="s">
        <v>88</v>
      </c>
      <c r="C55" s="141">
        <v>5.2</v>
      </c>
      <c r="D55" s="110">
        <v>5.5</v>
      </c>
      <c r="E55" s="110">
        <v>5</v>
      </c>
      <c r="F55" s="110">
        <f t="shared" ref="F55:F62" si="9">(C55+D55+E55)/3</f>
        <v>5.2333333333333334</v>
      </c>
      <c r="G55" s="110">
        <v>4.3</v>
      </c>
      <c r="H55" s="110">
        <v>4.0999999999999996</v>
      </c>
      <c r="I55" s="110">
        <v>4.7</v>
      </c>
      <c r="J55" s="110">
        <f t="shared" ref="J55:J62" si="10">(G55+H55+I55)/3</f>
        <v>4.3666666666666663</v>
      </c>
      <c r="K55" s="111"/>
      <c r="L55" s="161">
        <f>((C55+D55+E55)/3)+((G55+H55+I55)/3)-K55</f>
        <v>9.6</v>
      </c>
      <c r="M55" s="162">
        <v>2</v>
      </c>
    </row>
    <row r="56" spans="1:32" ht="15">
      <c r="A56" s="180">
        <v>3</v>
      </c>
      <c r="B56" s="173" t="s">
        <v>277</v>
      </c>
      <c r="C56" s="141">
        <v>4.5</v>
      </c>
      <c r="D56" s="110">
        <v>4.9000000000000004</v>
      </c>
      <c r="E56" s="110">
        <v>4.3</v>
      </c>
      <c r="F56" s="110">
        <f t="shared" si="9"/>
        <v>4.5666666666666664</v>
      </c>
      <c r="G56" s="110">
        <v>4.7</v>
      </c>
      <c r="H56" s="110">
        <v>4.2</v>
      </c>
      <c r="I56" s="110">
        <v>4.5</v>
      </c>
      <c r="J56" s="110">
        <f t="shared" si="10"/>
        <v>4.4666666666666668</v>
      </c>
      <c r="K56" s="111"/>
      <c r="L56" s="161">
        <v>9.0399999999999991</v>
      </c>
      <c r="M56" s="162">
        <v>3</v>
      </c>
    </row>
    <row r="57" spans="1:32" ht="15">
      <c r="A57" s="5">
        <v>4</v>
      </c>
      <c r="B57" s="85" t="s">
        <v>79</v>
      </c>
      <c r="C57" s="45">
        <v>5.2</v>
      </c>
      <c r="D57" s="27">
        <v>5.5</v>
      </c>
      <c r="E57" s="27">
        <v>4.9000000000000004</v>
      </c>
      <c r="F57" s="110">
        <f t="shared" si="9"/>
        <v>5.2</v>
      </c>
      <c r="G57" s="27">
        <v>3.7</v>
      </c>
      <c r="H57" s="27">
        <v>3.4</v>
      </c>
      <c r="I57" s="27">
        <v>3.9</v>
      </c>
      <c r="J57" s="110">
        <f t="shared" si="10"/>
        <v>3.6666666666666665</v>
      </c>
      <c r="K57" s="28"/>
      <c r="L57" s="74">
        <f>((C57+D57+E57)/3)+((G57+H57+I57)/3)-K57</f>
        <v>8.8666666666666671</v>
      </c>
      <c r="M57" s="81">
        <v>4</v>
      </c>
    </row>
    <row r="58" spans="1:32" ht="15">
      <c r="A58" s="5">
        <v>5</v>
      </c>
      <c r="B58" s="85" t="s">
        <v>274</v>
      </c>
      <c r="C58" s="45">
        <v>4.5999999999999996</v>
      </c>
      <c r="D58" s="27">
        <v>5.0999999999999996</v>
      </c>
      <c r="E58" s="27">
        <v>5.0999999999999996</v>
      </c>
      <c r="F58" s="110">
        <f t="shared" si="9"/>
        <v>4.9333333333333327</v>
      </c>
      <c r="G58" s="27">
        <v>3.9</v>
      </c>
      <c r="H58" s="27">
        <v>3.7</v>
      </c>
      <c r="I58" s="27">
        <v>3.6</v>
      </c>
      <c r="J58" s="110">
        <f t="shared" si="10"/>
        <v>3.7333333333333329</v>
      </c>
      <c r="K58" s="28"/>
      <c r="L58" s="74">
        <v>8.66</v>
      </c>
      <c r="M58" s="81">
        <v>5</v>
      </c>
    </row>
    <row r="59" spans="1:32" ht="15">
      <c r="A59" s="5">
        <v>6</v>
      </c>
      <c r="B59" s="85" t="s">
        <v>89</v>
      </c>
      <c r="C59" s="45">
        <v>4.5</v>
      </c>
      <c r="D59" s="27">
        <v>4.7</v>
      </c>
      <c r="E59" s="27">
        <v>4.3</v>
      </c>
      <c r="F59" s="110">
        <f t="shared" si="9"/>
        <v>4.5</v>
      </c>
      <c r="G59" s="27">
        <v>3.8</v>
      </c>
      <c r="H59" s="27">
        <v>4.2</v>
      </c>
      <c r="I59" s="27">
        <v>4.0999999999999996</v>
      </c>
      <c r="J59" s="110">
        <f t="shared" si="10"/>
        <v>4.0333333333333332</v>
      </c>
      <c r="K59" s="28"/>
      <c r="L59" s="74">
        <f>((C59+D59+E59)/3)+((G59+H59+I59)/3)-K59</f>
        <v>8.5333333333333332</v>
      </c>
      <c r="M59" s="81">
        <v>6</v>
      </c>
    </row>
    <row r="60" spans="1:32" ht="15">
      <c r="A60" s="5">
        <v>7</v>
      </c>
      <c r="B60" s="85" t="s">
        <v>273</v>
      </c>
      <c r="C60" s="45">
        <v>4.2</v>
      </c>
      <c r="D60" s="27">
        <v>4.5</v>
      </c>
      <c r="E60" s="27">
        <v>4</v>
      </c>
      <c r="F60" s="110">
        <f t="shared" si="9"/>
        <v>4.2333333333333334</v>
      </c>
      <c r="G60" s="27">
        <v>3.4</v>
      </c>
      <c r="H60" s="27">
        <v>3.5</v>
      </c>
      <c r="I60" s="27">
        <v>3.8</v>
      </c>
      <c r="J60" s="110">
        <f t="shared" si="10"/>
        <v>3.5666666666666664</v>
      </c>
      <c r="K60" s="28"/>
      <c r="L60" s="74">
        <v>7.78</v>
      </c>
      <c r="M60" s="81">
        <v>7</v>
      </c>
    </row>
    <row r="61" spans="1:32" ht="15">
      <c r="A61" s="5">
        <v>8</v>
      </c>
      <c r="B61" s="85" t="s">
        <v>276</v>
      </c>
      <c r="C61" s="45">
        <v>3.5</v>
      </c>
      <c r="D61" s="27">
        <v>4</v>
      </c>
      <c r="E61" s="27">
        <v>3.9</v>
      </c>
      <c r="F61" s="110">
        <f t="shared" si="9"/>
        <v>3.8000000000000003</v>
      </c>
      <c r="G61" s="27">
        <v>3.9</v>
      </c>
      <c r="H61" s="27">
        <v>3.3</v>
      </c>
      <c r="I61" s="27">
        <v>3.7</v>
      </c>
      <c r="J61" s="110">
        <f t="shared" si="10"/>
        <v>3.6333333333333329</v>
      </c>
      <c r="K61" s="28">
        <v>0.3</v>
      </c>
      <c r="L61" s="74">
        <f>((C61+D61+E61)/3)+((G61+H61+I61)/3)-K61</f>
        <v>7.1333333333333337</v>
      </c>
      <c r="M61" s="81">
        <v>8</v>
      </c>
    </row>
    <row r="62" spans="1:32" ht="15.75" thickBot="1">
      <c r="A62" s="5">
        <v>9</v>
      </c>
      <c r="B62" s="86" t="s">
        <v>275</v>
      </c>
      <c r="C62" s="59">
        <v>4</v>
      </c>
      <c r="D62" s="32">
        <v>4</v>
      </c>
      <c r="E62" s="32">
        <v>3.6</v>
      </c>
      <c r="F62" s="110">
        <f t="shared" si="9"/>
        <v>3.8666666666666667</v>
      </c>
      <c r="G62" s="32">
        <v>3.2</v>
      </c>
      <c r="H62" s="32">
        <v>3.6</v>
      </c>
      <c r="I62" s="32">
        <v>3.8</v>
      </c>
      <c r="J62" s="110">
        <f t="shared" si="10"/>
        <v>3.5333333333333337</v>
      </c>
      <c r="K62" s="33">
        <v>0.3</v>
      </c>
      <c r="L62" s="83">
        <f>((C62+D62+E62)/3)+((G62+H62+I62)/3)-K62</f>
        <v>7.1000000000000005</v>
      </c>
      <c r="M62" s="22">
        <v>9</v>
      </c>
    </row>
    <row r="63" spans="1:3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sheetProtection algorithmName="SHA-512" hashValue="K9Lw8MPKSmJTrlbXBRFMOUSjZJZzmqOlI7agpDxb3vW4qsQlDWUY+ynN39l1L8mtXa30GBQjbD6J23CjorcM6w==" saltValue="yiWNuvNxG93pmBJQcSa+bA==" spinCount="100000" sheet="1" objects="1" scenarios="1"/>
  <sortState ref="P38:AE50">
    <sortCondition descending="1" ref="AE38:AE50"/>
  </sortState>
  <mergeCells count="14">
    <mergeCell ref="B37:M37"/>
    <mergeCell ref="B39:B40"/>
    <mergeCell ref="C39:M39"/>
    <mergeCell ref="B51:B52"/>
    <mergeCell ref="C51:M51"/>
    <mergeCell ref="B49:M49"/>
    <mergeCell ref="P33:AF33"/>
    <mergeCell ref="P35:P36"/>
    <mergeCell ref="Q35:AE35"/>
    <mergeCell ref="B1:AG1"/>
    <mergeCell ref="B3:AG3"/>
    <mergeCell ref="B6:M6"/>
    <mergeCell ref="B8:B9"/>
    <mergeCell ref="C8:L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rstPageNumber="6" orientation="landscape" useFirstPageNumber="1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7"/>
  <sheetViews>
    <sheetView zoomScale="85" zoomScaleNormal="85" workbookViewId="0">
      <selection activeCell="AD31" sqref="AD31"/>
    </sheetView>
  </sheetViews>
  <sheetFormatPr baseColWidth="10" defaultColWidth="11.42578125" defaultRowHeight="14.25"/>
  <cols>
    <col min="1" max="1" width="4" style="5" customWidth="1"/>
    <col min="2" max="2" width="30.28515625" style="2" customWidth="1"/>
    <col min="3" max="3" width="6.7109375" style="2" customWidth="1"/>
    <col min="4" max="5" width="6.7109375" style="2" hidden="1" customWidth="1"/>
    <col min="6" max="6" width="6.7109375" style="2" customWidth="1"/>
    <col min="7" max="8" width="6.7109375" style="2" hidden="1" customWidth="1"/>
    <col min="9" max="9" width="6.7109375" style="2" customWidth="1"/>
    <col min="10" max="11" width="6.7109375" style="2" hidden="1" customWidth="1"/>
    <col min="12" max="12" width="6.7109375" style="2" customWidth="1"/>
    <col min="13" max="15" width="6.7109375" style="2" hidden="1" customWidth="1"/>
    <col min="16" max="18" width="6.7109375" style="2" customWidth="1"/>
    <col min="19" max="21" width="6.7109375" style="2" hidden="1" customWidth="1"/>
    <col min="22" max="22" width="6.7109375" style="2" customWidth="1"/>
    <col min="23" max="24" width="6.7109375" style="2" hidden="1" customWidth="1"/>
    <col min="25" max="25" width="6.7109375" style="2" customWidth="1"/>
    <col min="26" max="26" width="6.7109375" style="2" hidden="1" customWidth="1"/>
    <col min="27" max="27" width="6.7109375" style="6" hidden="1" customWidth="1"/>
    <col min="28" max="28" width="6.7109375" style="7" hidden="1" customWidth="1"/>
    <col min="29" max="29" width="6.7109375" style="7" customWidth="1"/>
    <col min="30" max="31" width="6.7109375" style="2" customWidth="1"/>
    <col min="32" max="35" width="6.7109375" style="5" customWidth="1"/>
    <col min="36" max="39" width="5.7109375" style="5" customWidth="1"/>
    <col min="40" max="42" width="7.140625" style="5" bestFit="1" customWidth="1"/>
    <col min="43" max="43" width="5.7109375" style="5" customWidth="1"/>
    <col min="44" max="44" width="6.7109375" style="5" bestFit="1" customWidth="1"/>
    <col min="45" max="45" width="6.5703125" style="5" bestFit="1" customWidth="1"/>
    <col min="46" max="46" width="3.7109375" style="5" bestFit="1" customWidth="1"/>
    <col min="47" max="16384" width="11.42578125" style="5"/>
  </cols>
  <sheetData>
    <row r="1" spans="1:46" s="1" customFormat="1" ht="23.25">
      <c r="B1" s="214" t="s">
        <v>217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46" s="8" customFormat="1" ht="20.25">
      <c r="B3" s="210" t="s">
        <v>256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>
      <c r="T4" s="9"/>
      <c r="U4" s="9"/>
      <c r="V4" s="9"/>
      <c r="W4" s="9"/>
      <c r="X4" s="9"/>
      <c r="Y4" s="9"/>
      <c r="Z4" s="9"/>
      <c r="AA4" s="10"/>
    </row>
    <row r="5" spans="1:46" ht="20.25">
      <c r="B5" s="210" t="s">
        <v>91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8"/>
    </row>
    <row r="6" spans="1:46" ht="15.75" thickBot="1">
      <c r="D6" s="4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4"/>
      <c r="T6" s="4"/>
      <c r="U6" s="4"/>
      <c r="V6" s="4"/>
      <c r="W6" s="4"/>
      <c r="X6" s="4"/>
      <c r="Y6" s="4"/>
      <c r="Z6" s="4"/>
    </row>
    <row r="7" spans="1:46" ht="16.149999999999999" customHeight="1" thickBot="1">
      <c r="B7" s="215" t="s">
        <v>19</v>
      </c>
      <c r="C7" s="216"/>
      <c r="D7" s="206" t="s">
        <v>6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9"/>
      <c r="S7" s="206" t="s">
        <v>92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101"/>
      <c r="AG7" s="102"/>
      <c r="AH7" s="4"/>
    </row>
    <row r="8" spans="1:46" ht="15.6" customHeight="1" thickBot="1">
      <c r="B8" s="217"/>
      <c r="C8" s="218"/>
      <c r="D8" s="99" t="s">
        <v>13</v>
      </c>
      <c r="E8" s="39" t="s">
        <v>15</v>
      </c>
      <c r="F8" s="39" t="s">
        <v>141</v>
      </c>
      <c r="G8" s="39" t="s">
        <v>16</v>
      </c>
      <c r="H8" s="39" t="s">
        <v>14</v>
      </c>
      <c r="I8" s="39" t="s">
        <v>142</v>
      </c>
      <c r="J8" s="39" t="s">
        <v>8</v>
      </c>
      <c r="K8" s="39" t="s">
        <v>9</v>
      </c>
      <c r="L8" s="39" t="s">
        <v>313</v>
      </c>
      <c r="M8" s="39" t="s">
        <v>10</v>
      </c>
      <c r="N8" s="39" t="s">
        <v>11</v>
      </c>
      <c r="O8" s="39" t="s">
        <v>12</v>
      </c>
      <c r="P8" s="144" t="s">
        <v>315</v>
      </c>
      <c r="Q8" s="21" t="s">
        <v>4</v>
      </c>
      <c r="R8" s="40" t="s">
        <v>5</v>
      </c>
      <c r="S8" s="38" t="s">
        <v>13</v>
      </c>
      <c r="T8" s="39" t="s">
        <v>15</v>
      </c>
      <c r="U8" s="39" t="s">
        <v>316</v>
      </c>
      <c r="V8" s="39" t="s">
        <v>318</v>
      </c>
      <c r="W8" s="39" t="s">
        <v>8</v>
      </c>
      <c r="X8" s="39" t="s">
        <v>9</v>
      </c>
      <c r="Y8" s="39" t="s">
        <v>313</v>
      </c>
      <c r="Z8" s="39" t="s">
        <v>10</v>
      </c>
      <c r="AA8" s="39" t="s">
        <v>11</v>
      </c>
      <c r="AB8" s="39" t="s">
        <v>12</v>
      </c>
      <c r="AC8" s="144" t="s">
        <v>315</v>
      </c>
      <c r="AD8" s="21" t="s">
        <v>4</v>
      </c>
      <c r="AE8" s="49" t="s">
        <v>5</v>
      </c>
      <c r="AF8" s="18" t="s">
        <v>3</v>
      </c>
      <c r="AG8" s="100"/>
    </row>
    <row r="9" spans="1:46" ht="15.75">
      <c r="B9" s="228" t="s">
        <v>17</v>
      </c>
      <c r="C9" s="229"/>
      <c r="D9" s="47">
        <v>4</v>
      </c>
      <c r="E9" s="16">
        <v>4</v>
      </c>
      <c r="F9" s="16"/>
      <c r="G9" s="16">
        <v>4</v>
      </c>
      <c r="H9" s="16">
        <v>4</v>
      </c>
      <c r="I9" s="16"/>
      <c r="J9" s="16">
        <v>10</v>
      </c>
      <c r="K9" s="16">
        <v>10</v>
      </c>
      <c r="L9" s="16"/>
      <c r="M9" s="16">
        <v>10</v>
      </c>
      <c r="N9" s="16">
        <v>10</v>
      </c>
      <c r="O9" s="16">
        <v>10</v>
      </c>
      <c r="P9" s="196"/>
      <c r="Q9" s="17"/>
      <c r="R9" s="42">
        <f t="shared" ref="R9:R17" si="0">((D9+E9)/2)+((G9+H9)/2)+((J9+K9)/2)+((M9+N9+O9)/3)-Q9</f>
        <v>28</v>
      </c>
      <c r="S9" s="15">
        <v>4</v>
      </c>
      <c r="T9" s="16">
        <v>4</v>
      </c>
      <c r="U9" s="16">
        <v>4</v>
      </c>
      <c r="V9" s="16"/>
      <c r="W9" s="16">
        <v>10</v>
      </c>
      <c r="X9" s="16">
        <v>10</v>
      </c>
      <c r="Y9" s="16"/>
      <c r="Z9" s="16">
        <v>10</v>
      </c>
      <c r="AA9" s="16">
        <v>10</v>
      </c>
      <c r="AB9" s="16">
        <v>10</v>
      </c>
      <c r="AC9" s="196"/>
      <c r="AD9" s="17"/>
      <c r="AE9" s="97">
        <f>((S9+T9+U9)/3)+((W9+X9)/2)+((Z9+AA9+AB9)/3)-AD9</f>
        <v>24</v>
      </c>
      <c r="AF9" s="98">
        <f t="shared" ref="AF9:AF17" si="1">AE9+R9</f>
        <v>52</v>
      </c>
      <c r="AG9" s="24"/>
    </row>
    <row r="10" spans="1:46" ht="15">
      <c r="A10" s="180">
        <v>1</v>
      </c>
      <c r="B10" s="163" t="s">
        <v>94</v>
      </c>
      <c r="C10" s="164"/>
      <c r="D10" s="141">
        <v>1.6</v>
      </c>
      <c r="E10" s="110">
        <v>0.6</v>
      </c>
      <c r="F10" s="110">
        <f>(D10+E10)/2</f>
        <v>1.1000000000000001</v>
      </c>
      <c r="G10" s="110">
        <v>1.6</v>
      </c>
      <c r="H10" s="110">
        <v>1.1000000000000001</v>
      </c>
      <c r="I10" s="110">
        <f>(G10+H10)/2</f>
        <v>1.35</v>
      </c>
      <c r="J10" s="110">
        <v>5.7</v>
      </c>
      <c r="K10" s="110">
        <v>5.5</v>
      </c>
      <c r="L10" s="110">
        <f>(J10+K10)/2</f>
        <v>5.6</v>
      </c>
      <c r="M10" s="110">
        <v>6.5</v>
      </c>
      <c r="N10" s="110">
        <v>6.2</v>
      </c>
      <c r="O10" s="110">
        <v>6</v>
      </c>
      <c r="P10" s="110">
        <f>(M10+N10+O10)/3</f>
        <v>6.2333333333333334</v>
      </c>
      <c r="Q10" s="111"/>
      <c r="R10" s="161">
        <f t="shared" si="0"/>
        <v>14.283333333333335</v>
      </c>
      <c r="S10" s="115">
        <v>1.6</v>
      </c>
      <c r="T10" s="110">
        <v>1.3</v>
      </c>
      <c r="U10" s="110">
        <v>1.6</v>
      </c>
      <c r="V10" s="110">
        <f>(S10+T10+U10)/3</f>
        <v>1.5</v>
      </c>
      <c r="W10" s="110">
        <v>7.7</v>
      </c>
      <c r="X10" s="110">
        <v>8.3000000000000007</v>
      </c>
      <c r="Y10" s="110">
        <f>(W10+X10)/2</f>
        <v>8</v>
      </c>
      <c r="Z10" s="110">
        <v>8.3000000000000007</v>
      </c>
      <c r="AA10" s="110">
        <v>8.1</v>
      </c>
      <c r="AB10" s="110">
        <v>8</v>
      </c>
      <c r="AC10" s="110">
        <f>(Z10+AA10+AB10)/3</f>
        <v>8.1333333333333329</v>
      </c>
      <c r="AD10" s="111"/>
      <c r="AE10" s="189">
        <f>((S10+T10+U10)/3)+((W10+X10)/2)+((Z10+AA10+AB10)/3)-AD10</f>
        <v>17.633333333333333</v>
      </c>
      <c r="AF10" s="161">
        <f t="shared" si="1"/>
        <v>31.916666666666668</v>
      </c>
      <c r="AG10" s="162">
        <v>1</v>
      </c>
    </row>
    <row r="11" spans="1:46" ht="15">
      <c r="A11" s="180">
        <v>2</v>
      </c>
      <c r="B11" s="163" t="s">
        <v>287</v>
      </c>
      <c r="C11" s="164"/>
      <c r="D11" s="141">
        <v>1.5</v>
      </c>
      <c r="E11" s="110">
        <v>1.3</v>
      </c>
      <c r="F11" s="110">
        <f t="shared" ref="F11:F17" si="2">(D11+E11)/2</f>
        <v>1.4</v>
      </c>
      <c r="G11" s="110">
        <v>2.1</v>
      </c>
      <c r="H11" s="110">
        <v>1.2</v>
      </c>
      <c r="I11" s="110">
        <f t="shared" ref="I11:I17" si="3">(G11+H11)/2</f>
        <v>1.65</v>
      </c>
      <c r="J11" s="110">
        <v>6</v>
      </c>
      <c r="K11" s="110">
        <v>5.5</v>
      </c>
      <c r="L11" s="110">
        <f t="shared" ref="L11:L17" si="4">(J11+K11)/2</f>
        <v>5.75</v>
      </c>
      <c r="M11" s="110">
        <v>6.1</v>
      </c>
      <c r="N11" s="110">
        <v>6.4</v>
      </c>
      <c r="O11" s="110">
        <v>6.7</v>
      </c>
      <c r="P11" s="110">
        <f t="shared" ref="P11:P17" si="5">(M11+N11+O11)/3</f>
        <v>6.3999999999999995</v>
      </c>
      <c r="Q11" s="111"/>
      <c r="R11" s="161">
        <f t="shared" si="0"/>
        <v>15.2</v>
      </c>
      <c r="S11" s="115">
        <v>1.7</v>
      </c>
      <c r="T11" s="110">
        <v>1.7</v>
      </c>
      <c r="U11" s="110">
        <v>1.4</v>
      </c>
      <c r="V11" s="110">
        <f t="shared" ref="V11:V17" si="6">(S11+T11+U11)/3</f>
        <v>1.5999999999999999</v>
      </c>
      <c r="W11" s="110">
        <v>7.5</v>
      </c>
      <c r="X11" s="110">
        <v>7.3</v>
      </c>
      <c r="Y11" s="110">
        <f t="shared" ref="Y11:Y17" si="7">(W11+X11)/2</f>
        <v>7.4</v>
      </c>
      <c r="Z11" s="110">
        <v>7.6</v>
      </c>
      <c r="AA11" s="110">
        <v>7.2</v>
      </c>
      <c r="AB11" s="110">
        <v>7</v>
      </c>
      <c r="AC11" s="110">
        <f t="shared" ref="AC11:AC17" si="8">(Z11+AA11+AB11)/3</f>
        <v>7.2666666666666666</v>
      </c>
      <c r="AD11" s="111"/>
      <c r="AE11" s="189">
        <f>((S11+T11+U11)/3)+((W11+X11)/2)+((Z11+AA11+AB11)/3)-AD11</f>
        <v>16.266666666666666</v>
      </c>
      <c r="AF11" s="161">
        <f t="shared" si="1"/>
        <v>31.466666666666665</v>
      </c>
      <c r="AG11" s="162">
        <v>2</v>
      </c>
    </row>
    <row r="12" spans="1:46" ht="15">
      <c r="A12" s="180">
        <v>3</v>
      </c>
      <c r="B12" s="163" t="s">
        <v>289</v>
      </c>
      <c r="C12" s="164"/>
      <c r="D12" s="141">
        <v>1.3</v>
      </c>
      <c r="E12" s="110">
        <v>0.5</v>
      </c>
      <c r="F12" s="110">
        <f t="shared" si="2"/>
        <v>0.9</v>
      </c>
      <c r="G12" s="110">
        <v>0.9</v>
      </c>
      <c r="H12" s="110">
        <v>0.6</v>
      </c>
      <c r="I12" s="110">
        <f t="shared" si="3"/>
        <v>0.75</v>
      </c>
      <c r="J12" s="110">
        <v>4.5999999999999996</v>
      </c>
      <c r="K12" s="110">
        <v>4.4000000000000004</v>
      </c>
      <c r="L12" s="110">
        <f t="shared" si="4"/>
        <v>4.5</v>
      </c>
      <c r="M12" s="110">
        <v>5.6</v>
      </c>
      <c r="N12" s="110">
        <v>5.8</v>
      </c>
      <c r="O12" s="110">
        <v>6</v>
      </c>
      <c r="P12" s="110">
        <f t="shared" si="5"/>
        <v>5.8</v>
      </c>
      <c r="Q12" s="111"/>
      <c r="R12" s="161">
        <f t="shared" si="0"/>
        <v>11.95</v>
      </c>
      <c r="S12" s="115">
        <v>1.8</v>
      </c>
      <c r="T12" s="110">
        <v>1.8</v>
      </c>
      <c r="U12" s="110">
        <v>1.6</v>
      </c>
      <c r="V12" s="110">
        <f t="shared" si="6"/>
        <v>1.7333333333333334</v>
      </c>
      <c r="W12" s="110">
        <v>8.1</v>
      </c>
      <c r="X12" s="110">
        <v>7.9</v>
      </c>
      <c r="Y12" s="110">
        <f t="shared" si="7"/>
        <v>8</v>
      </c>
      <c r="Z12" s="110">
        <v>7.6</v>
      </c>
      <c r="AA12" s="110">
        <v>7.9</v>
      </c>
      <c r="AB12" s="110">
        <v>7.7</v>
      </c>
      <c r="AC12" s="110">
        <f t="shared" si="8"/>
        <v>7.7333333333333334</v>
      </c>
      <c r="AD12" s="111"/>
      <c r="AE12" s="189">
        <v>17.46</v>
      </c>
      <c r="AF12" s="161">
        <f t="shared" si="1"/>
        <v>29.41</v>
      </c>
      <c r="AG12" s="162">
        <v>3</v>
      </c>
    </row>
    <row r="13" spans="1:46" ht="15">
      <c r="A13" s="5">
        <v>4</v>
      </c>
      <c r="B13" s="185" t="s">
        <v>288</v>
      </c>
      <c r="C13" s="186"/>
      <c r="D13" s="45">
        <v>0.6</v>
      </c>
      <c r="E13" s="27">
        <v>0.2</v>
      </c>
      <c r="F13" s="110">
        <f t="shared" si="2"/>
        <v>0.4</v>
      </c>
      <c r="G13" s="27">
        <v>0.5</v>
      </c>
      <c r="H13" s="27">
        <v>0.2</v>
      </c>
      <c r="I13" s="110">
        <f t="shared" si="3"/>
        <v>0.35</v>
      </c>
      <c r="J13" s="27">
        <v>4.8</v>
      </c>
      <c r="K13" s="27">
        <v>4.7</v>
      </c>
      <c r="L13" s="110">
        <f t="shared" si="4"/>
        <v>4.75</v>
      </c>
      <c r="M13" s="27">
        <v>5.5</v>
      </c>
      <c r="N13" s="27">
        <v>5.6</v>
      </c>
      <c r="O13" s="27">
        <v>6.1</v>
      </c>
      <c r="P13" s="110">
        <f t="shared" si="5"/>
        <v>5.7333333333333334</v>
      </c>
      <c r="Q13" s="28"/>
      <c r="R13" s="80">
        <f t="shared" si="0"/>
        <v>11.233333333333334</v>
      </c>
      <c r="S13" s="29">
        <v>1.1000000000000001</v>
      </c>
      <c r="T13" s="27">
        <v>0.9</v>
      </c>
      <c r="U13" s="27">
        <v>0.9</v>
      </c>
      <c r="V13" s="110">
        <f t="shared" si="6"/>
        <v>0.96666666666666667</v>
      </c>
      <c r="W13" s="27">
        <v>6.8</v>
      </c>
      <c r="X13" s="27">
        <v>6.3</v>
      </c>
      <c r="Y13" s="110">
        <f t="shared" si="7"/>
        <v>6.55</v>
      </c>
      <c r="Z13" s="27">
        <v>6.9</v>
      </c>
      <c r="AA13" s="27">
        <v>6.8</v>
      </c>
      <c r="AB13" s="27">
        <v>7.4</v>
      </c>
      <c r="AC13" s="110">
        <f t="shared" si="8"/>
        <v>7.0333333333333341</v>
      </c>
      <c r="AD13" s="28"/>
      <c r="AE13" s="97">
        <f>((S13+T13+U13)/3)+((W13+X13)/2)+((Z13+AA13+AB13)/3)-AD13</f>
        <v>14.55</v>
      </c>
      <c r="AF13" s="80">
        <f t="shared" si="1"/>
        <v>25.783333333333335</v>
      </c>
      <c r="AG13" s="81">
        <v>4</v>
      </c>
    </row>
    <row r="14" spans="1:46" ht="15">
      <c r="A14" s="5">
        <v>5</v>
      </c>
      <c r="B14" s="185" t="s">
        <v>93</v>
      </c>
      <c r="C14" s="186"/>
      <c r="D14" s="45">
        <v>0.4</v>
      </c>
      <c r="E14" s="27">
        <v>0</v>
      </c>
      <c r="F14" s="110">
        <f t="shared" si="2"/>
        <v>0.2</v>
      </c>
      <c r="G14" s="27">
        <v>0.4</v>
      </c>
      <c r="H14" s="27">
        <v>0.2</v>
      </c>
      <c r="I14" s="110">
        <f t="shared" si="3"/>
        <v>0.30000000000000004</v>
      </c>
      <c r="J14" s="27">
        <v>5</v>
      </c>
      <c r="K14" s="27">
        <v>4.5999999999999996</v>
      </c>
      <c r="L14" s="110">
        <f t="shared" si="4"/>
        <v>4.8</v>
      </c>
      <c r="M14" s="27">
        <v>6.2</v>
      </c>
      <c r="N14" s="27">
        <v>5.6</v>
      </c>
      <c r="O14" s="27">
        <v>5.8</v>
      </c>
      <c r="P14" s="110">
        <f t="shared" si="5"/>
        <v>5.8666666666666671</v>
      </c>
      <c r="Q14" s="28"/>
      <c r="R14" s="80">
        <f t="shared" si="0"/>
        <v>11.166666666666668</v>
      </c>
      <c r="S14" s="29">
        <v>0.7</v>
      </c>
      <c r="T14" s="27">
        <v>0.4</v>
      </c>
      <c r="U14" s="27">
        <v>0.2</v>
      </c>
      <c r="V14" s="110">
        <f t="shared" si="6"/>
        <v>0.43333333333333335</v>
      </c>
      <c r="W14" s="27">
        <v>6.9</v>
      </c>
      <c r="X14" s="27">
        <v>7.4</v>
      </c>
      <c r="Y14" s="110">
        <f t="shared" si="7"/>
        <v>7.15</v>
      </c>
      <c r="Z14" s="27">
        <v>6.9</v>
      </c>
      <c r="AA14" s="27">
        <v>6.8</v>
      </c>
      <c r="AB14" s="27">
        <v>6.4</v>
      </c>
      <c r="AC14" s="110">
        <f t="shared" si="8"/>
        <v>6.7</v>
      </c>
      <c r="AD14" s="28"/>
      <c r="AE14" s="97">
        <f>((S14+T14+U14)/3)+((W14+X14)/2)+((Z14+AA14+AB14)/3)-AD14</f>
        <v>14.283333333333335</v>
      </c>
      <c r="AF14" s="80">
        <f t="shared" si="1"/>
        <v>25.450000000000003</v>
      </c>
      <c r="AG14" s="81">
        <v>5</v>
      </c>
    </row>
    <row r="15" spans="1:46" ht="15">
      <c r="A15" s="5">
        <v>6</v>
      </c>
      <c r="B15" s="185" t="s">
        <v>291</v>
      </c>
      <c r="C15" s="186"/>
      <c r="D15" s="45">
        <v>0.1</v>
      </c>
      <c r="E15" s="27">
        <v>0.5</v>
      </c>
      <c r="F15" s="110">
        <f t="shared" si="2"/>
        <v>0.3</v>
      </c>
      <c r="G15" s="27">
        <v>0.1</v>
      </c>
      <c r="H15" s="27">
        <v>0.2</v>
      </c>
      <c r="I15" s="110">
        <f t="shared" si="3"/>
        <v>0.15000000000000002</v>
      </c>
      <c r="J15" s="27">
        <v>3.5</v>
      </c>
      <c r="K15" s="27">
        <v>3.8</v>
      </c>
      <c r="L15" s="110">
        <f t="shared" si="4"/>
        <v>3.65</v>
      </c>
      <c r="M15" s="27">
        <v>6.2</v>
      </c>
      <c r="N15" s="27">
        <v>6.2</v>
      </c>
      <c r="O15" s="27">
        <v>5.9</v>
      </c>
      <c r="P15" s="110">
        <f t="shared" si="5"/>
        <v>6.1000000000000005</v>
      </c>
      <c r="Q15" s="28"/>
      <c r="R15" s="80">
        <f t="shared" si="0"/>
        <v>10.199999999999999</v>
      </c>
      <c r="S15" s="29">
        <v>1.9</v>
      </c>
      <c r="T15" s="27">
        <v>1.6</v>
      </c>
      <c r="U15" s="27">
        <v>1.6</v>
      </c>
      <c r="V15" s="110">
        <f t="shared" si="6"/>
        <v>1.7</v>
      </c>
      <c r="W15" s="27">
        <v>6.9</v>
      </c>
      <c r="X15" s="27">
        <v>6.4</v>
      </c>
      <c r="Y15" s="110">
        <f t="shared" si="7"/>
        <v>6.65</v>
      </c>
      <c r="Z15" s="27">
        <v>7</v>
      </c>
      <c r="AA15" s="27">
        <v>6.4</v>
      </c>
      <c r="AB15" s="27">
        <v>7</v>
      </c>
      <c r="AC15" s="110">
        <f t="shared" si="8"/>
        <v>6.8</v>
      </c>
      <c r="AD15" s="28"/>
      <c r="AE15" s="97">
        <f>((S15+T15+U15)/3)+((W15+X15)/2)+((Z15+AA15+AB15)/3)-AD15</f>
        <v>15.149999999999999</v>
      </c>
      <c r="AF15" s="80">
        <f t="shared" si="1"/>
        <v>25.349999999999998</v>
      </c>
      <c r="AG15" s="81">
        <v>6</v>
      </c>
    </row>
    <row r="16" spans="1:46" ht="15">
      <c r="A16" s="5">
        <v>7</v>
      </c>
      <c r="B16" s="185" t="s">
        <v>290</v>
      </c>
      <c r="C16" s="186"/>
      <c r="D16" s="45">
        <v>0</v>
      </c>
      <c r="E16" s="27">
        <v>0.8</v>
      </c>
      <c r="F16" s="110">
        <f t="shared" si="2"/>
        <v>0.4</v>
      </c>
      <c r="G16" s="27">
        <v>0</v>
      </c>
      <c r="H16" s="27">
        <v>0.9</v>
      </c>
      <c r="I16" s="110">
        <f t="shared" si="3"/>
        <v>0.45</v>
      </c>
      <c r="J16" s="27">
        <v>3.5</v>
      </c>
      <c r="K16" s="27">
        <v>3.9</v>
      </c>
      <c r="L16" s="110">
        <f t="shared" si="4"/>
        <v>3.7</v>
      </c>
      <c r="M16" s="27">
        <v>5.0999999999999996</v>
      </c>
      <c r="N16" s="27">
        <v>4.7</v>
      </c>
      <c r="O16" s="27">
        <v>5.3</v>
      </c>
      <c r="P16" s="110">
        <f t="shared" si="5"/>
        <v>5.0333333333333341</v>
      </c>
      <c r="Q16" s="28"/>
      <c r="R16" s="80">
        <f t="shared" si="0"/>
        <v>9.5833333333333357</v>
      </c>
      <c r="S16" s="29">
        <v>0.4</v>
      </c>
      <c r="T16" s="27">
        <v>0.4</v>
      </c>
      <c r="U16" s="27">
        <v>0.7</v>
      </c>
      <c r="V16" s="110">
        <f t="shared" si="6"/>
        <v>0.5</v>
      </c>
      <c r="W16" s="27">
        <v>6</v>
      </c>
      <c r="X16" s="27">
        <v>6.3</v>
      </c>
      <c r="Y16" s="110">
        <f t="shared" si="7"/>
        <v>6.15</v>
      </c>
      <c r="Z16" s="27">
        <v>6.7</v>
      </c>
      <c r="AA16" s="27">
        <v>6.5</v>
      </c>
      <c r="AB16" s="27">
        <v>6.6</v>
      </c>
      <c r="AC16" s="110">
        <f t="shared" si="8"/>
        <v>6.5999999999999988</v>
      </c>
      <c r="AD16" s="28"/>
      <c r="AE16" s="97">
        <f>((S16+T16+U16)/3)+((W16+X16)/2)+((Z16+AA16+AB16)/3)-AD16</f>
        <v>13.25</v>
      </c>
      <c r="AF16" s="80">
        <f t="shared" si="1"/>
        <v>22.833333333333336</v>
      </c>
      <c r="AG16" s="81">
        <v>7</v>
      </c>
    </row>
    <row r="17" spans="1:33" ht="15.75" thickBot="1">
      <c r="A17" s="5">
        <v>8</v>
      </c>
      <c r="B17" s="187" t="s">
        <v>95</v>
      </c>
      <c r="C17" s="188"/>
      <c r="D17" s="59">
        <v>0</v>
      </c>
      <c r="E17" s="32">
        <v>0</v>
      </c>
      <c r="F17" s="110">
        <f t="shared" si="2"/>
        <v>0</v>
      </c>
      <c r="G17" s="32">
        <v>0</v>
      </c>
      <c r="H17" s="32">
        <v>0</v>
      </c>
      <c r="I17" s="110">
        <f t="shared" si="3"/>
        <v>0</v>
      </c>
      <c r="J17" s="32">
        <v>1</v>
      </c>
      <c r="K17" s="32">
        <v>1</v>
      </c>
      <c r="L17" s="110">
        <f t="shared" si="4"/>
        <v>1</v>
      </c>
      <c r="M17" s="32">
        <v>1</v>
      </c>
      <c r="N17" s="32">
        <v>1</v>
      </c>
      <c r="O17" s="32">
        <v>1</v>
      </c>
      <c r="P17" s="110">
        <f t="shared" si="5"/>
        <v>1</v>
      </c>
      <c r="Q17" s="33">
        <v>0.6</v>
      </c>
      <c r="R17" s="82">
        <f t="shared" si="0"/>
        <v>1.4</v>
      </c>
      <c r="S17" s="31">
        <v>1.6</v>
      </c>
      <c r="T17" s="32">
        <v>1.8</v>
      </c>
      <c r="U17" s="32">
        <v>1.7</v>
      </c>
      <c r="V17" s="110">
        <f t="shared" si="6"/>
        <v>1.7000000000000002</v>
      </c>
      <c r="W17" s="32">
        <v>7.1</v>
      </c>
      <c r="X17" s="32">
        <v>7.2</v>
      </c>
      <c r="Y17" s="110">
        <f t="shared" si="7"/>
        <v>7.15</v>
      </c>
      <c r="Z17" s="32">
        <v>7.7</v>
      </c>
      <c r="AA17" s="32">
        <v>7.6</v>
      </c>
      <c r="AB17" s="32">
        <v>7.8</v>
      </c>
      <c r="AC17" s="110">
        <f t="shared" si="8"/>
        <v>7.7</v>
      </c>
      <c r="AD17" s="33"/>
      <c r="AE17" s="97">
        <f>((S17+T17+U17)/3)+((W17+X17)/2)+((Z17+AA17+AB17)/3)-AD17</f>
        <v>16.55</v>
      </c>
      <c r="AF17" s="82">
        <f t="shared" si="1"/>
        <v>17.95</v>
      </c>
      <c r="AG17" s="22">
        <v>8</v>
      </c>
    </row>
  </sheetData>
  <sheetProtection algorithmName="SHA-512" hashValue="ENp2+LLu8CDCnLzcqHd0dstGHxcE3dRiS1S/APDk8DjDP2vnZvvsGX3q8LY+0JC9Ofj33e5bFglBBwTy+6jnUw==" saltValue="ZbBJTCXAJFlZN+WVpikYKA==" spinCount="100000" sheet="1" objects="1" scenarios="1"/>
  <sortState ref="B10:AF17">
    <sortCondition descending="1" ref="AF10:AF17"/>
  </sortState>
  <mergeCells count="7">
    <mergeCell ref="B9:C9"/>
    <mergeCell ref="B1:AJ1"/>
    <mergeCell ref="B3:AJ3"/>
    <mergeCell ref="B5:AH5"/>
    <mergeCell ref="B7:C8"/>
    <mergeCell ref="D7:R7"/>
    <mergeCell ref="S7:AE7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67" firstPageNumber="6" orientation="landscape" useFirstPageNumber="1" r:id="rId1"/>
  <headerFooter alignWithMargins="0">
    <oddFooter>&amp;A</oddFooter>
  </headerFooter>
  <colBreaks count="1" manualBreakCount="1">
    <brk id="33" max="1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33"/>
  <sheetViews>
    <sheetView topLeftCell="A2" zoomScale="80" zoomScaleNormal="80" workbookViewId="0">
      <selection activeCell="AD21" sqref="AD21"/>
    </sheetView>
  </sheetViews>
  <sheetFormatPr baseColWidth="10" defaultColWidth="11.42578125" defaultRowHeight="14.25"/>
  <cols>
    <col min="1" max="1" width="5.85546875" style="5" customWidth="1"/>
    <col min="2" max="2" width="28" style="2" customWidth="1"/>
    <col min="3" max="3" width="1.28515625" style="2" customWidth="1"/>
    <col min="4" max="6" width="6.7109375" style="2" hidden="1" customWidth="1"/>
    <col min="7" max="7" width="6.7109375" style="2" customWidth="1"/>
    <col min="8" max="9" width="6.7109375" style="2" hidden="1" customWidth="1"/>
    <col min="10" max="10" width="6.7109375" style="2" customWidth="1"/>
    <col min="11" max="13" width="6.7109375" style="2" hidden="1" customWidth="1"/>
    <col min="14" max="16" width="6.7109375" style="2" customWidth="1"/>
    <col min="17" max="19" width="6.7109375" style="2" hidden="1" customWidth="1"/>
    <col min="20" max="20" width="6.7109375" style="2" customWidth="1"/>
    <col min="21" max="21" width="6.7109375" style="7" hidden="1" customWidth="1"/>
    <col min="22" max="23" width="6.7109375" style="2" hidden="1" customWidth="1"/>
    <col min="24" max="24" width="6.7109375" style="2" customWidth="1"/>
    <col min="25" max="27" width="6.7109375" style="5" customWidth="1"/>
    <col min="28" max="28" width="3.7109375" style="5" bestFit="1" customWidth="1"/>
    <col min="29" max="16384" width="11.42578125" style="5"/>
  </cols>
  <sheetData>
    <row r="1" spans="1:28" s="1" customFormat="1" ht="23.25">
      <c r="B1" s="214" t="s">
        <v>217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8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8" s="8" customFormat="1" ht="20.25">
      <c r="B3" s="210" t="s">
        <v>256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</row>
    <row r="4" spans="1:28" s="8" customFormat="1" ht="20.25">
      <c r="B4" s="41"/>
      <c r="C4" s="41"/>
      <c r="D4" s="41"/>
      <c r="E4" s="41"/>
      <c r="F4" s="41"/>
      <c r="G4" s="195"/>
      <c r="H4" s="41"/>
      <c r="I4" s="41"/>
      <c r="J4" s="195"/>
      <c r="K4" s="41"/>
      <c r="L4" s="41"/>
      <c r="M4" s="41"/>
      <c r="N4" s="195"/>
      <c r="O4" s="41"/>
      <c r="P4" s="41"/>
      <c r="Q4" s="41"/>
      <c r="R4" s="41"/>
      <c r="S4" s="41"/>
      <c r="T4" s="195"/>
      <c r="U4" s="41"/>
      <c r="V4" s="41"/>
      <c r="W4" s="41"/>
      <c r="X4" s="195"/>
      <c r="Y4" s="41"/>
      <c r="Z4" s="41"/>
      <c r="AA4" s="41"/>
    </row>
    <row r="5" spans="1:28" s="8" customFormat="1" ht="20.25">
      <c r="B5" s="210" t="s">
        <v>140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ht="15.75" thickBot="1">
      <c r="D6" s="4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4"/>
      <c r="R6" s="4"/>
      <c r="S6" s="4"/>
      <c r="T6" s="4"/>
    </row>
    <row r="7" spans="1:28" s="4" customFormat="1" ht="17.25" customHeight="1" thickBot="1">
      <c r="B7" s="215" t="s">
        <v>19</v>
      </c>
      <c r="C7" s="216"/>
      <c r="D7" s="206" t="s">
        <v>92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9"/>
      <c r="Q7" s="206" t="s">
        <v>144</v>
      </c>
      <c r="R7" s="207"/>
      <c r="S7" s="207"/>
      <c r="T7" s="207"/>
      <c r="U7" s="207"/>
      <c r="V7" s="207"/>
      <c r="W7" s="207"/>
      <c r="X7" s="207"/>
      <c r="Y7" s="207"/>
      <c r="Z7" s="209"/>
      <c r="AA7" s="18" t="s">
        <v>3</v>
      </c>
    </row>
    <row r="8" spans="1:28" ht="15.6" customHeight="1" thickBot="1">
      <c r="B8" s="217"/>
      <c r="C8" s="218"/>
      <c r="D8" s="66" t="s">
        <v>141</v>
      </c>
      <c r="E8" s="67" t="s">
        <v>142</v>
      </c>
      <c r="F8" s="67" t="s">
        <v>143</v>
      </c>
      <c r="G8" s="67" t="s">
        <v>318</v>
      </c>
      <c r="H8" s="67" t="s">
        <v>8</v>
      </c>
      <c r="I8" s="67" t="s">
        <v>9</v>
      </c>
      <c r="J8" s="67" t="s">
        <v>313</v>
      </c>
      <c r="K8" s="67" t="s">
        <v>10</v>
      </c>
      <c r="L8" s="67" t="s">
        <v>11</v>
      </c>
      <c r="M8" s="67" t="s">
        <v>12</v>
      </c>
      <c r="N8" s="197" t="s">
        <v>314</v>
      </c>
      <c r="O8" s="65" t="s">
        <v>4</v>
      </c>
      <c r="P8" s="49" t="s">
        <v>5</v>
      </c>
      <c r="Q8" s="60" t="s">
        <v>141</v>
      </c>
      <c r="R8" s="20" t="s">
        <v>142</v>
      </c>
      <c r="S8" s="20" t="s">
        <v>143</v>
      </c>
      <c r="T8" s="20" t="s">
        <v>318</v>
      </c>
      <c r="U8" s="20" t="s">
        <v>10</v>
      </c>
      <c r="V8" s="20" t="s">
        <v>11</v>
      </c>
      <c r="W8" s="20" t="s">
        <v>12</v>
      </c>
      <c r="X8" s="202" t="s">
        <v>314</v>
      </c>
      <c r="Y8" s="21" t="s">
        <v>4</v>
      </c>
      <c r="Z8" s="22" t="s">
        <v>5</v>
      </c>
      <c r="AA8" s="23"/>
    </row>
    <row r="9" spans="1:28" ht="15">
      <c r="B9" s="228" t="s">
        <v>17</v>
      </c>
      <c r="C9" s="229"/>
      <c r="D9" s="63">
        <v>4</v>
      </c>
      <c r="E9" s="64">
        <v>4</v>
      </c>
      <c r="F9" s="64">
        <v>4</v>
      </c>
      <c r="G9" s="64"/>
      <c r="H9" s="64">
        <v>10</v>
      </c>
      <c r="I9" s="64">
        <v>10</v>
      </c>
      <c r="J9" s="64"/>
      <c r="K9" s="64">
        <v>10</v>
      </c>
      <c r="L9" s="64">
        <v>10</v>
      </c>
      <c r="M9" s="64">
        <v>10</v>
      </c>
      <c r="N9" s="145"/>
      <c r="O9" s="17"/>
      <c r="P9" s="42">
        <f>((D9+E9+F9)/3)+((H9+I9)/2)+((K9+L9+M9)/3)-O9</f>
        <v>24</v>
      </c>
      <c r="Q9" s="63">
        <v>10</v>
      </c>
      <c r="R9" s="64">
        <v>10</v>
      </c>
      <c r="S9" s="64">
        <v>10</v>
      </c>
      <c r="T9" s="64"/>
      <c r="U9" s="64">
        <v>10</v>
      </c>
      <c r="V9" s="64">
        <v>10</v>
      </c>
      <c r="W9" s="64">
        <v>10</v>
      </c>
      <c r="X9" s="145"/>
      <c r="Y9" s="17"/>
      <c r="Z9" s="42">
        <f>((Q9+R9+S9)/3)+((U9+V9+W9)/3)-Y9</f>
        <v>20</v>
      </c>
      <c r="AA9" s="72"/>
      <c r="AB9" s="24"/>
    </row>
    <row r="10" spans="1:28" ht="15" customHeight="1">
      <c r="A10" s="180">
        <v>1</v>
      </c>
      <c r="B10" s="193" t="s">
        <v>281</v>
      </c>
      <c r="C10" s="164"/>
      <c r="D10" s="115">
        <v>1.2</v>
      </c>
      <c r="E10" s="110">
        <v>1.6</v>
      </c>
      <c r="F10" s="110">
        <v>1.6</v>
      </c>
      <c r="G10" s="110">
        <f>(F10+E10+D10)/3</f>
        <v>1.4666666666666668</v>
      </c>
      <c r="H10" s="110">
        <v>7.5</v>
      </c>
      <c r="I10" s="110">
        <v>7.2</v>
      </c>
      <c r="J10" s="110">
        <f>(H10+I10)/2</f>
        <v>7.35</v>
      </c>
      <c r="K10" s="110">
        <v>7.9</v>
      </c>
      <c r="L10" s="110">
        <v>7.6</v>
      </c>
      <c r="M10" s="110">
        <v>8.1999999999999993</v>
      </c>
      <c r="N10" s="110">
        <f>(K10+L10+M10)/3</f>
        <v>7.8999999999999995</v>
      </c>
      <c r="O10" s="111"/>
      <c r="P10" s="112">
        <f>((D10+E10+F10)/3)+((H10+I10)/2)+((K10+L10+M10)/3)-O10</f>
        <v>16.716666666666665</v>
      </c>
      <c r="Q10" s="115">
        <v>8</v>
      </c>
      <c r="R10" s="110">
        <v>8.6</v>
      </c>
      <c r="S10" s="110">
        <v>8.4</v>
      </c>
      <c r="T10" s="110">
        <f>(Q10+R10+S10)/3</f>
        <v>8.3333333333333339</v>
      </c>
      <c r="U10" s="110">
        <v>6.8</v>
      </c>
      <c r="V10" s="110">
        <v>6.6</v>
      </c>
      <c r="W10" s="110">
        <v>7</v>
      </c>
      <c r="X10" s="110">
        <f>(U10+V10+W10)/3</f>
        <v>6.8</v>
      </c>
      <c r="Y10" s="111"/>
      <c r="Z10" s="112">
        <f>((Q10+R10+S10)/3)+((U10+V10+W10)/3)-Y10</f>
        <v>15.133333333333333</v>
      </c>
      <c r="AA10" s="194">
        <f t="shared" ref="AA10:AA33" si="0">P10+Z10</f>
        <v>31.849999999999998</v>
      </c>
      <c r="AB10" s="113">
        <v>1</v>
      </c>
    </row>
    <row r="11" spans="1:28" ht="15" customHeight="1">
      <c r="A11" s="180">
        <v>2</v>
      </c>
      <c r="B11" s="193" t="s">
        <v>280</v>
      </c>
      <c r="C11" s="164"/>
      <c r="D11" s="115">
        <v>1.3</v>
      </c>
      <c r="E11" s="110">
        <v>1.6</v>
      </c>
      <c r="F11" s="110">
        <v>1.6</v>
      </c>
      <c r="G11" s="110">
        <f t="shared" ref="G11:G32" si="1">(F11+E11+D11)/3</f>
        <v>1.5</v>
      </c>
      <c r="H11" s="110">
        <v>6.9</v>
      </c>
      <c r="I11" s="110">
        <v>7.4</v>
      </c>
      <c r="J11" s="110">
        <f t="shared" ref="J11:J32" si="2">(H11+I11)/2</f>
        <v>7.15</v>
      </c>
      <c r="K11" s="110">
        <v>8.1999999999999993</v>
      </c>
      <c r="L11" s="110">
        <v>8.4</v>
      </c>
      <c r="M11" s="110">
        <v>8.1</v>
      </c>
      <c r="N11" s="110">
        <f t="shared" ref="N11:N32" si="3">(K11+L11+M11)/3</f>
        <v>8.2333333333333343</v>
      </c>
      <c r="O11" s="111"/>
      <c r="P11" s="112">
        <f>((D11+E11+F11)/3)+((H11+I11)/2)+((K11+L11+M11)/3)-O11</f>
        <v>16.883333333333333</v>
      </c>
      <c r="Q11" s="115">
        <v>8</v>
      </c>
      <c r="R11" s="110">
        <v>8.6</v>
      </c>
      <c r="S11" s="110">
        <v>8.1999999999999993</v>
      </c>
      <c r="T11" s="110">
        <f t="shared" ref="T11:T32" si="4">(Q11+R11+S11)/3</f>
        <v>8.2666666666666675</v>
      </c>
      <c r="U11" s="110">
        <v>6.5</v>
      </c>
      <c r="V11" s="110">
        <v>5.9</v>
      </c>
      <c r="W11" s="110">
        <v>6.2</v>
      </c>
      <c r="X11" s="110">
        <f t="shared" ref="X11:X32" si="5">(U11+V11+W11)/3</f>
        <v>6.2</v>
      </c>
      <c r="Y11" s="111"/>
      <c r="Z11" s="112">
        <f>((Q11+R11+S11)/3)+((U11+V11+W11)/3)-Y11</f>
        <v>14.466666666666669</v>
      </c>
      <c r="AA11" s="194">
        <f t="shared" si="0"/>
        <v>31.35</v>
      </c>
      <c r="AB11" s="113">
        <v>2</v>
      </c>
    </row>
    <row r="12" spans="1:28" ht="15" customHeight="1">
      <c r="A12" s="180">
        <v>3</v>
      </c>
      <c r="B12" s="193" t="s">
        <v>145</v>
      </c>
      <c r="C12" s="164"/>
      <c r="D12" s="115">
        <v>1.4</v>
      </c>
      <c r="E12" s="110">
        <v>1.7</v>
      </c>
      <c r="F12" s="110">
        <v>1.6</v>
      </c>
      <c r="G12" s="110">
        <f t="shared" si="1"/>
        <v>1.5666666666666664</v>
      </c>
      <c r="H12" s="110">
        <v>6.7</v>
      </c>
      <c r="I12" s="110">
        <v>7</v>
      </c>
      <c r="J12" s="110">
        <f t="shared" si="2"/>
        <v>6.85</v>
      </c>
      <c r="K12" s="110">
        <v>7.5</v>
      </c>
      <c r="L12" s="110">
        <v>7.3</v>
      </c>
      <c r="M12" s="110">
        <v>7.9</v>
      </c>
      <c r="N12" s="110">
        <f t="shared" si="3"/>
        <v>7.5666666666666673</v>
      </c>
      <c r="O12" s="111"/>
      <c r="P12" s="112">
        <v>15.99</v>
      </c>
      <c r="Q12" s="115">
        <v>7.1</v>
      </c>
      <c r="R12" s="110">
        <v>7.3</v>
      </c>
      <c r="S12" s="110">
        <v>7.2</v>
      </c>
      <c r="T12" s="110">
        <f t="shared" si="4"/>
        <v>7.1999999999999993</v>
      </c>
      <c r="U12" s="110">
        <v>6.4</v>
      </c>
      <c r="V12" s="110">
        <v>5.8</v>
      </c>
      <c r="W12" s="110">
        <v>6.1</v>
      </c>
      <c r="X12" s="110">
        <f t="shared" si="5"/>
        <v>6.0999999999999988</v>
      </c>
      <c r="Y12" s="111"/>
      <c r="Z12" s="112">
        <f>((Q12+R12+S12)/3)+((U12+V12+W12)/3)-Y12</f>
        <v>13.299999999999997</v>
      </c>
      <c r="AA12" s="194">
        <f t="shared" si="0"/>
        <v>29.29</v>
      </c>
      <c r="AB12" s="113">
        <v>3</v>
      </c>
    </row>
    <row r="13" spans="1:28" ht="15" customHeight="1">
      <c r="A13" s="180">
        <v>4</v>
      </c>
      <c r="B13" s="193" t="s">
        <v>158</v>
      </c>
      <c r="C13" s="164"/>
      <c r="D13" s="115">
        <v>1.2</v>
      </c>
      <c r="E13" s="110">
        <v>1.2</v>
      </c>
      <c r="F13" s="110">
        <v>1.2</v>
      </c>
      <c r="G13" s="110">
        <f t="shared" si="1"/>
        <v>1.2</v>
      </c>
      <c r="H13" s="110">
        <v>6.3</v>
      </c>
      <c r="I13" s="110">
        <v>5.9</v>
      </c>
      <c r="J13" s="110">
        <f t="shared" si="2"/>
        <v>6.1</v>
      </c>
      <c r="K13" s="110">
        <v>7.5</v>
      </c>
      <c r="L13" s="110">
        <v>7.5</v>
      </c>
      <c r="M13" s="110">
        <v>7.2</v>
      </c>
      <c r="N13" s="110">
        <f t="shared" si="3"/>
        <v>7.3999999999999995</v>
      </c>
      <c r="O13" s="111"/>
      <c r="P13" s="112">
        <f t="shared" ref="P13:P19" si="6">((D13+E13+F13)/3)+((H13+I13)/2)+((K13+L13+M13)/3)-O13</f>
        <v>14.7</v>
      </c>
      <c r="Q13" s="115">
        <v>7</v>
      </c>
      <c r="R13" s="110">
        <v>7.4</v>
      </c>
      <c r="S13" s="110">
        <v>7.6</v>
      </c>
      <c r="T13" s="110">
        <f t="shared" si="4"/>
        <v>7.333333333333333</v>
      </c>
      <c r="U13" s="110">
        <v>6.4</v>
      </c>
      <c r="V13" s="110">
        <v>6.2</v>
      </c>
      <c r="W13" s="110">
        <v>6.3</v>
      </c>
      <c r="X13" s="110">
        <f t="shared" si="5"/>
        <v>6.3000000000000007</v>
      </c>
      <c r="Y13" s="111"/>
      <c r="Z13" s="112">
        <f>((Q13+R13+S13)/3)+((U13+V13+W13)/3)-Y13</f>
        <v>13.633333333333333</v>
      </c>
      <c r="AA13" s="194">
        <f t="shared" si="0"/>
        <v>28.333333333333332</v>
      </c>
      <c r="AB13" s="113">
        <v>4</v>
      </c>
    </row>
    <row r="14" spans="1:28" ht="15" customHeight="1">
      <c r="A14" s="180">
        <v>5</v>
      </c>
      <c r="B14" s="193" t="s">
        <v>155</v>
      </c>
      <c r="C14" s="164"/>
      <c r="D14" s="115">
        <v>0.4</v>
      </c>
      <c r="E14" s="110">
        <v>0.9</v>
      </c>
      <c r="F14" s="110">
        <v>0.7</v>
      </c>
      <c r="G14" s="110">
        <f t="shared" si="1"/>
        <v>0.66666666666666663</v>
      </c>
      <c r="H14" s="110">
        <v>6.2</v>
      </c>
      <c r="I14" s="110">
        <v>5.6</v>
      </c>
      <c r="J14" s="110">
        <f t="shared" si="2"/>
        <v>5.9</v>
      </c>
      <c r="K14" s="110">
        <v>7.6</v>
      </c>
      <c r="L14" s="110">
        <v>7.5</v>
      </c>
      <c r="M14" s="110">
        <v>7.4</v>
      </c>
      <c r="N14" s="110">
        <f t="shared" si="3"/>
        <v>7.5</v>
      </c>
      <c r="O14" s="111"/>
      <c r="P14" s="112">
        <f t="shared" si="6"/>
        <v>14.066666666666666</v>
      </c>
      <c r="Q14" s="115">
        <v>8</v>
      </c>
      <c r="R14" s="110">
        <v>7.4</v>
      </c>
      <c r="S14" s="110">
        <v>7.6</v>
      </c>
      <c r="T14" s="110">
        <f t="shared" si="4"/>
        <v>7.666666666666667</v>
      </c>
      <c r="U14" s="110">
        <v>5.6</v>
      </c>
      <c r="V14" s="110">
        <v>6.2</v>
      </c>
      <c r="W14" s="110">
        <v>5.8</v>
      </c>
      <c r="X14" s="110">
        <f t="shared" si="5"/>
        <v>5.8666666666666671</v>
      </c>
      <c r="Y14" s="111"/>
      <c r="Z14" s="112">
        <v>13.54</v>
      </c>
      <c r="AA14" s="194">
        <f t="shared" si="0"/>
        <v>27.606666666666666</v>
      </c>
      <c r="AB14" s="113">
        <v>5</v>
      </c>
    </row>
    <row r="15" spans="1:28" ht="15" customHeight="1">
      <c r="A15" s="180">
        <v>6</v>
      </c>
      <c r="B15" s="193" t="s">
        <v>154</v>
      </c>
      <c r="C15" s="164"/>
      <c r="D15" s="115">
        <v>0.7</v>
      </c>
      <c r="E15" s="110">
        <v>0.9</v>
      </c>
      <c r="F15" s="110">
        <v>1.2</v>
      </c>
      <c r="G15" s="110">
        <f t="shared" si="1"/>
        <v>0.93333333333333324</v>
      </c>
      <c r="H15" s="110">
        <v>6.4</v>
      </c>
      <c r="I15" s="110">
        <v>6.7</v>
      </c>
      <c r="J15" s="110">
        <f t="shared" si="2"/>
        <v>6.5500000000000007</v>
      </c>
      <c r="K15" s="110">
        <v>7.1</v>
      </c>
      <c r="L15" s="110">
        <v>7.3</v>
      </c>
      <c r="M15" s="110">
        <v>7.7</v>
      </c>
      <c r="N15" s="110">
        <f t="shared" si="3"/>
        <v>7.3666666666666663</v>
      </c>
      <c r="O15" s="111"/>
      <c r="P15" s="112">
        <f t="shared" si="6"/>
        <v>14.850000000000001</v>
      </c>
      <c r="Q15" s="115">
        <v>6.4</v>
      </c>
      <c r="R15" s="110">
        <v>6.6</v>
      </c>
      <c r="S15" s="110">
        <v>6.3</v>
      </c>
      <c r="T15" s="110">
        <f t="shared" si="4"/>
        <v>6.4333333333333336</v>
      </c>
      <c r="U15" s="110">
        <v>6.1</v>
      </c>
      <c r="V15" s="110">
        <v>6.2</v>
      </c>
      <c r="W15" s="110">
        <v>6.5</v>
      </c>
      <c r="X15" s="110">
        <f t="shared" si="5"/>
        <v>6.2666666666666666</v>
      </c>
      <c r="Y15" s="111"/>
      <c r="Z15" s="112">
        <f>((Q15+R15+S15)/3)+((U15+V15+W15)/3)-Y15</f>
        <v>12.7</v>
      </c>
      <c r="AA15" s="194">
        <f t="shared" si="0"/>
        <v>27.55</v>
      </c>
      <c r="AB15" s="113">
        <v>6</v>
      </c>
    </row>
    <row r="16" spans="1:28" ht="15" customHeight="1">
      <c r="A16" s="180">
        <v>7</v>
      </c>
      <c r="B16" s="193" t="s">
        <v>149</v>
      </c>
      <c r="C16" s="164"/>
      <c r="D16" s="115">
        <v>0.8</v>
      </c>
      <c r="E16" s="110">
        <v>0.6</v>
      </c>
      <c r="F16" s="110">
        <v>0.6</v>
      </c>
      <c r="G16" s="110">
        <f t="shared" si="1"/>
        <v>0.66666666666666663</v>
      </c>
      <c r="H16" s="110">
        <v>6.5</v>
      </c>
      <c r="I16" s="110">
        <v>6.4</v>
      </c>
      <c r="J16" s="110">
        <f t="shared" si="2"/>
        <v>6.45</v>
      </c>
      <c r="K16" s="110">
        <v>6.5</v>
      </c>
      <c r="L16" s="110">
        <v>6.7</v>
      </c>
      <c r="M16" s="110">
        <v>6.7</v>
      </c>
      <c r="N16" s="110">
        <f t="shared" si="3"/>
        <v>6.6333333333333329</v>
      </c>
      <c r="O16" s="111"/>
      <c r="P16" s="112">
        <f t="shared" si="6"/>
        <v>13.75</v>
      </c>
      <c r="Q16" s="115">
        <v>7.5</v>
      </c>
      <c r="R16" s="110">
        <v>7.8</v>
      </c>
      <c r="S16" s="110">
        <v>8.1</v>
      </c>
      <c r="T16" s="110">
        <f t="shared" si="4"/>
        <v>7.8</v>
      </c>
      <c r="U16" s="110">
        <v>6</v>
      </c>
      <c r="V16" s="110">
        <v>5.4</v>
      </c>
      <c r="W16" s="110">
        <v>5.6</v>
      </c>
      <c r="X16" s="110">
        <f t="shared" si="5"/>
        <v>5.666666666666667</v>
      </c>
      <c r="Y16" s="111"/>
      <c r="Z16" s="112">
        <f>((Q16+R16+S16)/3)+((U16+V16+W16)/3)-Y16</f>
        <v>13.466666666666667</v>
      </c>
      <c r="AA16" s="194">
        <f t="shared" si="0"/>
        <v>27.216666666666669</v>
      </c>
      <c r="AB16" s="113">
        <v>7</v>
      </c>
    </row>
    <row r="17" spans="1:28" ht="15" customHeight="1">
      <c r="A17" s="180">
        <v>8</v>
      </c>
      <c r="B17" s="193" t="s">
        <v>153</v>
      </c>
      <c r="C17" s="164"/>
      <c r="D17" s="115">
        <v>0</v>
      </c>
      <c r="E17" s="110">
        <v>0.3</v>
      </c>
      <c r="F17" s="110">
        <v>0.4</v>
      </c>
      <c r="G17" s="110">
        <f t="shared" si="1"/>
        <v>0.23333333333333331</v>
      </c>
      <c r="H17" s="110">
        <v>6.5</v>
      </c>
      <c r="I17" s="110">
        <v>6.3</v>
      </c>
      <c r="J17" s="110">
        <f t="shared" si="2"/>
        <v>6.4</v>
      </c>
      <c r="K17" s="110">
        <v>7.1</v>
      </c>
      <c r="L17" s="110">
        <v>7.3</v>
      </c>
      <c r="M17" s="110">
        <v>7.5</v>
      </c>
      <c r="N17" s="110">
        <f t="shared" si="3"/>
        <v>7.3</v>
      </c>
      <c r="O17" s="111"/>
      <c r="P17" s="112">
        <f t="shared" si="6"/>
        <v>13.933333333333334</v>
      </c>
      <c r="Q17" s="115">
        <v>7.5</v>
      </c>
      <c r="R17" s="110">
        <v>7.1</v>
      </c>
      <c r="S17" s="110">
        <v>7.1</v>
      </c>
      <c r="T17" s="110">
        <f t="shared" si="4"/>
        <v>7.2333333333333334</v>
      </c>
      <c r="U17" s="110">
        <v>6</v>
      </c>
      <c r="V17" s="110">
        <v>5.4</v>
      </c>
      <c r="W17" s="110">
        <v>5.8</v>
      </c>
      <c r="X17" s="110">
        <f t="shared" si="5"/>
        <v>5.7333333333333334</v>
      </c>
      <c r="Y17" s="111"/>
      <c r="Z17" s="112">
        <v>12.96</v>
      </c>
      <c r="AA17" s="194">
        <f t="shared" si="0"/>
        <v>26.893333333333334</v>
      </c>
      <c r="AB17" s="113">
        <v>8</v>
      </c>
    </row>
    <row r="18" spans="1:28" ht="15" customHeight="1">
      <c r="A18" s="5">
        <v>9</v>
      </c>
      <c r="B18" s="190" t="s">
        <v>157</v>
      </c>
      <c r="C18" s="186"/>
      <c r="D18" s="29">
        <v>1.2</v>
      </c>
      <c r="E18" s="27">
        <v>1.1000000000000001</v>
      </c>
      <c r="F18" s="27">
        <v>1.2</v>
      </c>
      <c r="G18" s="110">
        <f t="shared" si="1"/>
        <v>1.1666666666666667</v>
      </c>
      <c r="H18" s="27">
        <v>6.4</v>
      </c>
      <c r="I18" s="27">
        <v>6.5</v>
      </c>
      <c r="J18" s="110">
        <f t="shared" si="2"/>
        <v>6.45</v>
      </c>
      <c r="K18" s="27">
        <v>6.4</v>
      </c>
      <c r="L18" s="27">
        <v>6.7</v>
      </c>
      <c r="M18" s="27">
        <v>6.8</v>
      </c>
      <c r="N18" s="110">
        <f t="shared" si="3"/>
        <v>6.6333333333333337</v>
      </c>
      <c r="O18" s="28">
        <v>0.3</v>
      </c>
      <c r="P18" s="53">
        <f t="shared" si="6"/>
        <v>13.95</v>
      </c>
      <c r="Q18" s="29">
        <v>6.5</v>
      </c>
      <c r="R18" s="27">
        <v>6.5</v>
      </c>
      <c r="S18" s="27">
        <v>6.2</v>
      </c>
      <c r="T18" s="110">
        <f t="shared" si="4"/>
        <v>6.3999999999999995</v>
      </c>
      <c r="U18" s="27">
        <v>6.1</v>
      </c>
      <c r="V18" s="27">
        <v>6</v>
      </c>
      <c r="W18" s="27">
        <v>5.6</v>
      </c>
      <c r="X18" s="110">
        <f t="shared" si="5"/>
        <v>5.8999999999999995</v>
      </c>
      <c r="Y18" s="28"/>
      <c r="Z18" s="53">
        <f>((Q18+R18+S18)/3)+((U18+V18+W18)/3)-Y18</f>
        <v>12.299999999999999</v>
      </c>
      <c r="AA18" s="35">
        <f t="shared" si="0"/>
        <v>26.25</v>
      </c>
      <c r="AB18" s="43">
        <v>9</v>
      </c>
    </row>
    <row r="19" spans="1:28" s="14" customFormat="1" ht="15" customHeight="1">
      <c r="A19" s="5">
        <v>10</v>
      </c>
      <c r="B19" s="190" t="s">
        <v>152</v>
      </c>
      <c r="C19" s="186"/>
      <c r="D19" s="29">
        <v>0.9</v>
      </c>
      <c r="E19" s="27">
        <v>0.9</v>
      </c>
      <c r="F19" s="27">
        <v>0.9</v>
      </c>
      <c r="G19" s="110">
        <f t="shared" si="1"/>
        <v>0.9</v>
      </c>
      <c r="H19" s="27">
        <v>6.2</v>
      </c>
      <c r="I19" s="27">
        <v>5.8</v>
      </c>
      <c r="J19" s="110">
        <f t="shared" si="2"/>
        <v>6</v>
      </c>
      <c r="K19" s="27">
        <v>7.8</v>
      </c>
      <c r="L19" s="27">
        <v>8.1999999999999993</v>
      </c>
      <c r="M19" s="27">
        <v>7.6</v>
      </c>
      <c r="N19" s="110">
        <f t="shared" si="3"/>
        <v>7.8666666666666671</v>
      </c>
      <c r="O19" s="28"/>
      <c r="P19" s="53">
        <f t="shared" si="6"/>
        <v>14.766666666666667</v>
      </c>
      <c r="Q19" s="29">
        <v>5.8</v>
      </c>
      <c r="R19" s="27">
        <v>6.2</v>
      </c>
      <c r="S19" s="27">
        <v>6.1</v>
      </c>
      <c r="T19" s="110">
        <f t="shared" si="4"/>
        <v>6.0333333333333341</v>
      </c>
      <c r="U19" s="27">
        <v>5.5</v>
      </c>
      <c r="V19" s="27">
        <v>5.5</v>
      </c>
      <c r="W19" s="27">
        <v>5.0999999999999996</v>
      </c>
      <c r="X19" s="110">
        <f t="shared" si="5"/>
        <v>5.3666666666666671</v>
      </c>
      <c r="Y19" s="28"/>
      <c r="Z19" s="53">
        <f>((Q19+R19+S19)/3)+((U19+V19+W19)/3)-Y19</f>
        <v>11.400000000000002</v>
      </c>
      <c r="AA19" s="35">
        <f t="shared" si="0"/>
        <v>26.166666666666671</v>
      </c>
      <c r="AB19" s="43">
        <v>10</v>
      </c>
    </row>
    <row r="20" spans="1:28" ht="15" customHeight="1">
      <c r="A20" s="5">
        <v>11</v>
      </c>
      <c r="B20" s="190" t="s">
        <v>156</v>
      </c>
      <c r="C20" s="186"/>
      <c r="D20" s="29">
        <v>1.4</v>
      </c>
      <c r="E20" s="27">
        <v>1.4</v>
      </c>
      <c r="F20" s="27">
        <v>1.3</v>
      </c>
      <c r="G20" s="110">
        <f t="shared" si="1"/>
        <v>1.3666666666666665</v>
      </c>
      <c r="H20" s="27">
        <v>5.4</v>
      </c>
      <c r="I20" s="27">
        <v>5.8</v>
      </c>
      <c r="J20" s="110">
        <f t="shared" si="2"/>
        <v>5.6</v>
      </c>
      <c r="K20" s="27">
        <v>6.5</v>
      </c>
      <c r="L20" s="27">
        <v>6.7</v>
      </c>
      <c r="M20" s="27">
        <v>7.1</v>
      </c>
      <c r="N20" s="110">
        <f t="shared" si="3"/>
        <v>6.7666666666666657</v>
      </c>
      <c r="O20" s="28"/>
      <c r="P20" s="53">
        <v>13.74</v>
      </c>
      <c r="Q20" s="29">
        <v>6.8</v>
      </c>
      <c r="R20" s="27">
        <v>6.3</v>
      </c>
      <c r="S20" s="27">
        <v>6.3</v>
      </c>
      <c r="T20" s="110">
        <f t="shared" si="4"/>
        <v>6.4666666666666659</v>
      </c>
      <c r="U20" s="27">
        <v>5.5</v>
      </c>
      <c r="V20" s="27">
        <v>5</v>
      </c>
      <c r="W20" s="27">
        <v>5.0999999999999996</v>
      </c>
      <c r="X20" s="110">
        <f t="shared" si="5"/>
        <v>5.2</v>
      </c>
      <c r="Y20" s="28"/>
      <c r="Z20" s="53">
        <f>((Q20+R20+S20)/3)+((U20+V20+W20)/3)-Y20</f>
        <v>11.666666666666666</v>
      </c>
      <c r="AA20" s="35">
        <f t="shared" si="0"/>
        <v>25.406666666666666</v>
      </c>
      <c r="AB20" s="43">
        <v>11</v>
      </c>
    </row>
    <row r="21" spans="1:28" s="14" customFormat="1" ht="15" customHeight="1">
      <c r="A21" s="5">
        <v>12</v>
      </c>
      <c r="B21" s="190" t="s">
        <v>161</v>
      </c>
      <c r="C21" s="186"/>
      <c r="D21" s="29">
        <v>0.2</v>
      </c>
      <c r="E21" s="27">
        <v>0</v>
      </c>
      <c r="F21" s="27">
        <v>0.2</v>
      </c>
      <c r="G21" s="110">
        <f t="shared" si="1"/>
        <v>0.13333333333333333</v>
      </c>
      <c r="H21" s="27">
        <v>6.2</v>
      </c>
      <c r="I21" s="27">
        <v>5.9</v>
      </c>
      <c r="J21" s="110">
        <f t="shared" si="2"/>
        <v>6.0500000000000007</v>
      </c>
      <c r="K21" s="27">
        <v>6.3</v>
      </c>
      <c r="L21" s="27">
        <v>6.5</v>
      </c>
      <c r="M21" s="27">
        <v>6.9</v>
      </c>
      <c r="N21" s="110">
        <f t="shared" si="3"/>
        <v>6.5666666666666673</v>
      </c>
      <c r="O21" s="28"/>
      <c r="P21" s="53">
        <f>((D21+E21+F21)/3)+((H21+I21)/2)+((K21+L21+M21)/3)-O21</f>
        <v>12.750000000000002</v>
      </c>
      <c r="Q21" s="29">
        <v>6.5</v>
      </c>
      <c r="R21" s="27">
        <v>6.7</v>
      </c>
      <c r="S21" s="27">
        <v>7.1</v>
      </c>
      <c r="T21" s="110">
        <f t="shared" si="4"/>
        <v>6.7666666666666657</v>
      </c>
      <c r="U21" s="27">
        <v>6.2</v>
      </c>
      <c r="V21" s="27">
        <v>5.6</v>
      </c>
      <c r="W21" s="27">
        <v>5.8</v>
      </c>
      <c r="X21" s="110">
        <f t="shared" si="5"/>
        <v>5.8666666666666671</v>
      </c>
      <c r="Y21" s="28"/>
      <c r="Z21" s="53">
        <v>12.64</v>
      </c>
      <c r="AA21" s="35">
        <f t="shared" si="0"/>
        <v>25.39</v>
      </c>
      <c r="AB21" s="43">
        <v>12</v>
      </c>
    </row>
    <row r="22" spans="1:28" ht="15" customHeight="1">
      <c r="A22" s="5">
        <v>13</v>
      </c>
      <c r="B22" s="190" t="s">
        <v>286</v>
      </c>
      <c r="C22" s="186"/>
      <c r="D22" s="29">
        <v>0</v>
      </c>
      <c r="E22" s="27">
        <v>0</v>
      </c>
      <c r="F22" s="27">
        <v>0.4</v>
      </c>
      <c r="G22" s="110">
        <f t="shared" si="1"/>
        <v>0.13333333333333333</v>
      </c>
      <c r="H22" s="27">
        <v>5.2</v>
      </c>
      <c r="I22" s="27">
        <v>5.0999999999999996</v>
      </c>
      <c r="J22" s="110">
        <f t="shared" si="2"/>
        <v>5.15</v>
      </c>
      <c r="K22" s="27">
        <v>6.9</v>
      </c>
      <c r="L22" s="27">
        <v>7</v>
      </c>
      <c r="M22" s="27">
        <v>7.5</v>
      </c>
      <c r="N22" s="110">
        <f t="shared" si="3"/>
        <v>7.1333333333333329</v>
      </c>
      <c r="O22" s="28"/>
      <c r="P22" s="53">
        <v>12.41</v>
      </c>
      <c r="Q22" s="29">
        <v>7.3</v>
      </c>
      <c r="R22" s="27">
        <v>7.5</v>
      </c>
      <c r="S22" s="27">
        <v>7.4</v>
      </c>
      <c r="T22" s="110">
        <f t="shared" si="4"/>
        <v>7.4000000000000012</v>
      </c>
      <c r="U22" s="27">
        <v>5.4</v>
      </c>
      <c r="V22" s="27">
        <v>5.0999999999999996</v>
      </c>
      <c r="W22" s="27">
        <v>5.2</v>
      </c>
      <c r="X22" s="110">
        <f t="shared" si="5"/>
        <v>5.2333333333333334</v>
      </c>
      <c r="Y22" s="28"/>
      <c r="Z22" s="53">
        <f t="shared" ref="Z22:Z27" si="7">((Q22+R22+S22)/3)+((U22+V22+W22)/3)-Y22</f>
        <v>12.633333333333335</v>
      </c>
      <c r="AA22" s="35">
        <f t="shared" si="0"/>
        <v>25.043333333333337</v>
      </c>
      <c r="AB22" s="43">
        <v>13</v>
      </c>
    </row>
    <row r="23" spans="1:28" ht="15" customHeight="1">
      <c r="A23" s="5">
        <v>14</v>
      </c>
      <c r="B23" s="190" t="s">
        <v>151</v>
      </c>
      <c r="C23" s="186"/>
      <c r="D23" s="29">
        <v>1.1000000000000001</v>
      </c>
      <c r="E23" s="27">
        <v>1.1000000000000001</v>
      </c>
      <c r="F23" s="27">
        <v>0.6</v>
      </c>
      <c r="G23" s="110">
        <f t="shared" si="1"/>
        <v>0.93333333333333346</v>
      </c>
      <c r="H23" s="27">
        <v>5.7</v>
      </c>
      <c r="I23" s="27">
        <v>6</v>
      </c>
      <c r="J23" s="110">
        <f t="shared" si="2"/>
        <v>5.85</v>
      </c>
      <c r="K23" s="27">
        <v>6.6</v>
      </c>
      <c r="L23" s="27">
        <v>6.5</v>
      </c>
      <c r="M23" s="27">
        <v>6.8</v>
      </c>
      <c r="N23" s="110">
        <f t="shared" si="3"/>
        <v>6.6333333333333329</v>
      </c>
      <c r="O23" s="28">
        <v>0.3</v>
      </c>
      <c r="P23" s="53">
        <v>13.11</v>
      </c>
      <c r="Q23" s="29">
        <v>6.4</v>
      </c>
      <c r="R23" s="27">
        <v>6.6</v>
      </c>
      <c r="S23" s="27">
        <v>6.5</v>
      </c>
      <c r="T23" s="110">
        <f t="shared" si="4"/>
        <v>6.5</v>
      </c>
      <c r="U23" s="27">
        <v>5.3</v>
      </c>
      <c r="V23" s="27">
        <v>5.3</v>
      </c>
      <c r="W23" s="27">
        <v>5.4</v>
      </c>
      <c r="X23" s="110">
        <f t="shared" si="5"/>
        <v>5.333333333333333</v>
      </c>
      <c r="Y23" s="28"/>
      <c r="Z23" s="53">
        <f t="shared" si="7"/>
        <v>11.833333333333332</v>
      </c>
      <c r="AA23" s="35">
        <f t="shared" si="0"/>
        <v>24.943333333333332</v>
      </c>
      <c r="AB23" s="43">
        <v>14</v>
      </c>
    </row>
    <row r="24" spans="1:28" ht="15" customHeight="1">
      <c r="A24" s="5">
        <v>15</v>
      </c>
      <c r="B24" s="190" t="s">
        <v>146</v>
      </c>
      <c r="C24" s="186"/>
      <c r="D24" s="29">
        <v>0.4</v>
      </c>
      <c r="E24" s="27">
        <v>0.8</v>
      </c>
      <c r="F24" s="27">
        <v>0.3</v>
      </c>
      <c r="G24" s="110">
        <f t="shared" si="1"/>
        <v>0.5</v>
      </c>
      <c r="H24" s="27">
        <v>5.8</v>
      </c>
      <c r="I24" s="27">
        <v>6.4</v>
      </c>
      <c r="J24" s="110">
        <f t="shared" si="2"/>
        <v>6.1</v>
      </c>
      <c r="K24" s="27">
        <v>6.3</v>
      </c>
      <c r="L24" s="27">
        <v>6.8</v>
      </c>
      <c r="M24" s="27">
        <v>6.9</v>
      </c>
      <c r="N24" s="110">
        <f t="shared" si="3"/>
        <v>6.666666666666667</v>
      </c>
      <c r="O24" s="28"/>
      <c r="P24" s="53">
        <f>((D24+E24+F24)/3)+((H24+I24)/2)+((K24+L24+M24)/3)-O24</f>
        <v>13.266666666666666</v>
      </c>
      <c r="Q24" s="29">
        <v>5.8</v>
      </c>
      <c r="R24" s="27">
        <v>5.8</v>
      </c>
      <c r="S24" s="27">
        <v>6.1</v>
      </c>
      <c r="T24" s="110">
        <f t="shared" si="4"/>
        <v>5.8999999999999995</v>
      </c>
      <c r="U24" s="27">
        <v>5.7</v>
      </c>
      <c r="V24" s="27">
        <v>5.5</v>
      </c>
      <c r="W24" s="27">
        <v>5.5</v>
      </c>
      <c r="X24" s="110">
        <f t="shared" si="5"/>
        <v>5.5666666666666664</v>
      </c>
      <c r="Y24" s="28"/>
      <c r="Z24" s="53">
        <f t="shared" si="7"/>
        <v>11.466666666666665</v>
      </c>
      <c r="AA24" s="35">
        <f t="shared" si="0"/>
        <v>24.733333333333331</v>
      </c>
      <c r="AB24" s="43">
        <v>15</v>
      </c>
    </row>
    <row r="25" spans="1:28" ht="15" customHeight="1">
      <c r="A25" s="5">
        <v>16</v>
      </c>
      <c r="B25" s="190" t="s">
        <v>160</v>
      </c>
      <c r="C25" s="186"/>
      <c r="D25" s="29">
        <v>0.3</v>
      </c>
      <c r="E25" s="27">
        <v>0.6</v>
      </c>
      <c r="F25" s="27">
        <v>0.5</v>
      </c>
      <c r="G25" s="110">
        <f t="shared" si="1"/>
        <v>0.46666666666666673</v>
      </c>
      <c r="H25" s="27">
        <v>5.4</v>
      </c>
      <c r="I25" s="27">
        <v>5.8</v>
      </c>
      <c r="J25" s="110">
        <f t="shared" si="2"/>
        <v>5.6</v>
      </c>
      <c r="K25" s="27">
        <v>7</v>
      </c>
      <c r="L25" s="27">
        <v>7.1</v>
      </c>
      <c r="M25" s="27">
        <v>6.5</v>
      </c>
      <c r="N25" s="110">
        <f t="shared" si="3"/>
        <v>6.8666666666666671</v>
      </c>
      <c r="O25" s="28"/>
      <c r="P25" s="53">
        <v>12.94</v>
      </c>
      <c r="Q25" s="29">
        <v>5.9</v>
      </c>
      <c r="R25" s="27">
        <v>6.3</v>
      </c>
      <c r="S25" s="27">
        <v>6.1</v>
      </c>
      <c r="T25" s="110">
        <f t="shared" si="4"/>
        <v>6.0999999999999988</v>
      </c>
      <c r="U25" s="27">
        <v>5.7</v>
      </c>
      <c r="V25" s="27">
        <v>5.3</v>
      </c>
      <c r="W25" s="27">
        <v>5.2</v>
      </c>
      <c r="X25" s="110">
        <f t="shared" si="5"/>
        <v>5.3999999999999995</v>
      </c>
      <c r="Y25" s="28"/>
      <c r="Z25" s="53">
        <f t="shared" si="7"/>
        <v>11.499999999999998</v>
      </c>
      <c r="AA25" s="35">
        <f t="shared" si="0"/>
        <v>24.439999999999998</v>
      </c>
      <c r="AB25" s="43">
        <v>16</v>
      </c>
    </row>
    <row r="26" spans="1:28" ht="15" customHeight="1">
      <c r="A26" s="5">
        <v>17</v>
      </c>
      <c r="B26" s="190" t="s">
        <v>285</v>
      </c>
      <c r="C26" s="186"/>
      <c r="D26" s="29">
        <v>0</v>
      </c>
      <c r="E26" s="27">
        <v>0.1</v>
      </c>
      <c r="F26" s="27">
        <v>0.4</v>
      </c>
      <c r="G26" s="110">
        <f t="shared" si="1"/>
        <v>0.16666666666666666</v>
      </c>
      <c r="H26" s="27">
        <v>5.0999999999999996</v>
      </c>
      <c r="I26" s="27">
        <v>5.7</v>
      </c>
      <c r="J26" s="110">
        <f t="shared" si="2"/>
        <v>5.4</v>
      </c>
      <c r="K26" s="27">
        <v>7.5</v>
      </c>
      <c r="L26" s="27">
        <v>7.2</v>
      </c>
      <c r="M26" s="27">
        <v>7.3</v>
      </c>
      <c r="N26" s="110">
        <f t="shared" si="3"/>
        <v>7.333333333333333</v>
      </c>
      <c r="O26" s="28"/>
      <c r="P26" s="53">
        <f t="shared" ref="P26:P33" si="8">((D26+E26+F26)/3)+((H26+I26)/2)+((K26+L26+M26)/3)-O26</f>
        <v>12.9</v>
      </c>
      <c r="Q26" s="29">
        <v>6</v>
      </c>
      <c r="R26" s="27">
        <v>5.9</v>
      </c>
      <c r="S26" s="27">
        <v>5.6</v>
      </c>
      <c r="T26" s="110">
        <f t="shared" si="4"/>
        <v>5.833333333333333</v>
      </c>
      <c r="U26" s="27">
        <v>5.6</v>
      </c>
      <c r="V26" s="27">
        <v>5</v>
      </c>
      <c r="W26" s="27">
        <v>5.5</v>
      </c>
      <c r="X26" s="110">
        <f t="shared" si="5"/>
        <v>5.3666666666666671</v>
      </c>
      <c r="Y26" s="28"/>
      <c r="Z26" s="53">
        <f t="shared" si="7"/>
        <v>11.2</v>
      </c>
      <c r="AA26" s="35">
        <f t="shared" si="0"/>
        <v>24.1</v>
      </c>
      <c r="AB26" s="43">
        <v>17</v>
      </c>
    </row>
    <row r="27" spans="1:28" ht="15" customHeight="1">
      <c r="A27" s="5">
        <v>18</v>
      </c>
      <c r="B27" s="190" t="s">
        <v>147</v>
      </c>
      <c r="C27" s="186"/>
      <c r="D27" s="29">
        <v>0</v>
      </c>
      <c r="E27" s="27">
        <v>0</v>
      </c>
      <c r="F27" s="27">
        <v>0.1</v>
      </c>
      <c r="G27" s="110">
        <f t="shared" si="1"/>
        <v>3.3333333333333333E-2</v>
      </c>
      <c r="H27" s="27">
        <v>4.5999999999999996</v>
      </c>
      <c r="I27" s="27">
        <v>4.7</v>
      </c>
      <c r="J27" s="110">
        <f t="shared" si="2"/>
        <v>4.6500000000000004</v>
      </c>
      <c r="K27" s="27">
        <v>6.8</v>
      </c>
      <c r="L27" s="27">
        <v>7</v>
      </c>
      <c r="M27" s="27">
        <v>6.8</v>
      </c>
      <c r="N27" s="110">
        <f t="shared" si="3"/>
        <v>6.8666666666666671</v>
      </c>
      <c r="O27" s="28"/>
      <c r="P27" s="53">
        <f t="shared" si="8"/>
        <v>11.55</v>
      </c>
      <c r="Q27" s="29">
        <v>7.3</v>
      </c>
      <c r="R27" s="27">
        <v>7.2</v>
      </c>
      <c r="S27" s="27">
        <v>7</v>
      </c>
      <c r="T27" s="110">
        <f t="shared" si="4"/>
        <v>7.166666666666667</v>
      </c>
      <c r="U27" s="27">
        <v>5.2</v>
      </c>
      <c r="V27" s="27">
        <v>4.8</v>
      </c>
      <c r="W27" s="27">
        <v>5</v>
      </c>
      <c r="X27" s="110">
        <f t="shared" si="5"/>
        <v>5</v>
      </c>
      <c r="Y27" s="28"/>
      <c r="Z27" s="53">
        <f t="shared" si="7"/>
        <v>12.166666666666668</v>
      </c>
      <c r="AA27" s="35">
        <f t="shared" si="0"/>
        <v>23.716666666666669</v>
      </c>
      <c r="AB27" s="43">
        <v>18</v>
      </c>
    </row>
    <row r="28" spans="1:28" ht="15" customHeight="1">
      <c r="A28" s="5">
        <v>19</v>
      </c>
      <c r="B28" s="190" t="s">
        <v>150</v>
      </c>
      <c r="C28" s="186"/>
      <c r="D28" s="29">
        <v>0</v>
      </c>
      <c r="E28" s="27">
        <v>0</v>
      </c>
      <c r="F28" s="27">
        <v>0</v>
      </c>
      <c r="G28" s="110">
        <f t="shared" si="1"/>
        <v>0</v>
      </c>
      <c r="H28" s="27">
        <v>6</v>
      </c>
      <c r="I28" s="27">
        <v>5.7</v>
      </c>
      <c r="J28" s="110">
        <f t="shared" si="2"/>
        <v>5.85</v>
      </c>
      <c r="K28" s="27">
        <v>6.2</v>
      </c>
      <c r="L28" s="27">
        <v>6</v>
      </c>
      <c r="M28" s="27">
        <v>6.2</v>
      </c>
      <c r="N28" s="110">
        <f t="shared" si="3"/>
        <v>6.1333333333333329</v>
      </c>
      <c r="O28" s="28"/>
      <c r="P28" s="53">
        <f t="shared" si="8"/>
        <v>11.983333333333333</v>
      </c>
      <c r="Q28" s="29">
        <v>5.9</v>
      </c>
      <c r="R28" s="27">
        <v>6</v>
      </c>
      <c r="S28" s="27">
        <v>6.5</v>
      </c>
      <c r="T28" s="110">
        <f t="shared" si="4"/>
        <v>6.1333333333333329</v>
      </c>
      <c r="U28" s="27">
        <v>5.6</v>
      </c>
      <c r="V28" s="27">
        <v>5.0999999999999996</v>
      </c>
      <c r="W28" s="27">
        <v>5.3</v>
      </c>
      <c r="X28" s="110">
        <f t="shared" si="5"/>
        <v>5.333333333333333</v>
      </c>
      <c r="Y28" s="28"/>
      <c r="Z28" s="53">
        <v>11.46</v>
      </c>
      <c r="AA28" s="35">
        <f t="shared" si="0"/>
        <v>23.443333333333335</v>
      </c>
      <c r="AB28" s="43">
        <v>19</v>
      </c>
    </row>
    <row r="29" spans="1:28" ht="15" customHeight="1">
      <c r="A29" s="5">
        <v>20</v>
      </c>
      <c r="B29" s="190" t="s">
        <v>159</v>
      </c>
      <c r="C29" s="186"/>
      <c r="D29" s="29">
        <v>0</v>
      </c>
      <c r="E29" s="27">
        <v>0</v>
      </c>
      <c r="F29" s="27">
        <v>0</v>
      </c>
      <c r="G29" s="110">
        <f t="shared" si="1"/>
        <v>0</v>
      </c>
      <c r="H29" s="27">
        <v>4.5</v>
      </c>
      <c r="I29" s="27">
        <v>4.7</v>
      </c>
      <c r="J29" s="110">
        <f t="shared" si="2"/>
        <v>4.5999999999999996</v>
      </c>
      <c r="K29" s="27">
        <v>6.5</v>
      </c>
      <c r="L29" s="27">
        <v>6.6</v>
      </c>
      <c r="M29" s="27">
        <v>7</v>
      </c>
      <c r="N29" s="110">
        <f t="shared" si="3"/>
        <v>6.7</v>
      </c>
      <c r="O29" s="28"/>
      <c r="P29" s="53">
        <f t="shared" si="8"/>
        <v>11.3</v>
      </c>
      <c r="Q29" s="29">
        <v>6.7</v>
      </c>
      <c r="R29" s="27">
        <v>6.3</v>
      </c>
      <c r="S29" s="27">
        <v>6.7</v>
      </c>
      <c r="T29" s="110">
        <f t="shared" si="4"/>
        <v>6.5666666666666664</v>
      </c>
      <c r="U29" s="27">
        <v>5.6</v>
      </c>
      <c r="V29" s="27">
        <v>5</v>
      </c>
      <c r="W29" s="27">
        <v>5.0999999999999996</v>
      </c>
      <c r="X29" s="110">
        <f t="shared" si="5"/>
        <v>5.2333333333333334</v>
      </c>
      <c r="Y29" s="28"/>
      <c r="Z29" s="53">
        <f>((Q29+R29+S29)/3)+((U29+V29+W29)/3)-Y29</f>
        <v>11.8</v>
      </c>
      <c r="AA29" s="35">
        <f t="shared" si="0"/>
        <v>23.1</v>
      </c>
      <c r="AB29" s="43">
        <v>20</v>
      </c>
    </row>
    <row r="30" spans="1:28" ht="15" customHeight="1">
      <c r="A30" s="5">
        <v>21</v>
      </c>
      <c r="B30" s="190" t="s">
        <v>282</v>
      </c>
      <c r="C30" s="186"/>
      <c r="D30" s="29">
        <v>0.1</v>
      </c>
      <c r="E30" s="27">
        <v>0.1</v>
      </c>
      <c r="F30" s="27">
        <v>0.4</v>
      </c>
      <c r="G30" s="110">
        <f t="shared" si="1"/>
        <v>0.19999999999999998</v>
      </c>
      <c r="H30" s="27">
        <v>5.4</v>
      </c>
      <c r="I30" s="27">
        <v>5.2</v>
      </c>
      <c r="J30" s="110">
        <f t="shared" si="2"/>
        <v>5.3000000000000007</v>
      </c>
      <c r="K30" s="27">
        <v>5.9</v>
      </c>
      <c r="L30" s="27">
        <v>6.4</v>
      </c>
      <c r="M30" s="27">
        <v>6.1</v>
      </c>
      <c r="N30" s="110">
        <f t="shared" si="3"/>
        <v>6.1333333333333329</v>
      </c>
      <c r="O30" s="28"/>
      <c r="P30" s="53">
        <f t="shared" si="8"/>
        <v>11.633333333333333</v>
      </c>
      <c r="Q30" s="29">
        <v>5.3</v>
      </c>
      <c r="R30" s="27">
        <v>5.5</v>
      </c>
      <c r="S30" s="27">
        <v>4.9000000000000004</v>
      </c>
      <c r="T30" s="110">
        <f t="shared" si="4"/>
        <v>5.2333333333333334</v>
      </c>
      <c r="U30" s="27">
        <v>5.8</v>
      </c>
      <c r="V30" s="27">
        <v>5.3</v>
      </c>
      <c r="W30" s="27">
        <v>5.7</v>
      </c>
      <c r="X30" s="110">
        <f t="shared" si="5"/>
        <v>5.6000000000000005</v>
      </c>
      <c r="Y30" s="28"/>
      <c r="Z30" s="53">
        <f>((Q30+R30+S30)/3)+((U30+V30+W30)/3)-Y30</f>
        <v>10.833333333333334</v>
      </c>
      <c r="AA30" s="35">
        <f t="shared" si="0"/>
        <v>22.466666666666669</v>
      </c>
      <c r="AB30" s="43">
        <v>21</v>
      </c>
    </row>
    <row r="31" spans="1:28" ht="15" customHeight="1">
      <c r="A31" s="5">
        <v>22</v>
      </c>
      <c r="B31" s="190" t="s">
        <v>284</v>
      </c>
      <c r="C31" s="186"/>
      <c r="D31" s="29">
        <v>0.4</v>
      </c>
      <c r="E31" s="27">
        <v>0.9</v>
      </c>
      <c r="F31" s="27">
        <v>0.4</v>
      </c>
      <c r="G31" s="110">
        <f t="shared" si="1"/>
        <v>0.56666666666666676</v>
      </c>
      <c r="H31" s="27">
        <v>4.3</v>
      </c>
      <c r="I31" s="27">
        <v>4.5999999999999996</v>
      </c>
      <c r="J31" s="110">
        <f t="shared" si="2"/>
        <v>4.4499999999999993</v>
      </c>
      <c r="K31" s="27">
        <v>6.9</v>
      </c>
      <c r="L31" s="27">
        <v>6.6</v>
      </c>
      <c r="M31" s="27">
        <v>7.2</v>
      </c>
      <c r="N31" s="110">
        <f t="shared" si="3"/>
        <v>6.8999999999999995</v>
      </c>
      <c r="O31" s="28">
        <v>0.3</v>
      </c>
      <c r="P31" s="53">
        <f t="shared" si="8"/>
        <v>11.616666666666664</v>
      </c>
      <c r="Q31" s="29">
        <v>5.5</v>
      </c>
      <c r="R31" s="27">
        <v>6.1</v>
      </c>
      <c r="S31" s="27">
        <v>5.9</v>
      </c>
      <c r="T31" s="110">
        <f t="shared" si="4"/>
        <v>5.833333333333333</v>
      </c>
      <c r="U31" s="27">
        <v>4.7</v>
      </c>
      <c r="V31" s="27">
        <v>4.7</v>
      </c>
      <c r="W31" s="27">
        <v>4.9000000000000004</v>
      </c>
      <c r="X31" s="110">
        <f t="shared" si="5"/>
        <v>4.7666666666666666</v>
      </c>
      <c r="Y31" s="28"/>
      <c r="Z31" s="53">
        <f>((Q31+R31+S31)/3)+((U31+V31+W31)/3)-Y31</f>
        <v>10.6</v>
      </c>
      <c r="AA31" s="35">
        <f t="shared" si="0"/>
        <v>22.216666666666661</v>
      </c>
      <c r="AB31" s="43">
        <v>22</v>
      </c>
    </row>
    <row r="32" spans="1:28" ht="15">
      <c r="A32" s="5">
        <v>23</v>
      </c>
      <c r="B32" s="190" t="s">
        <v>148</v>
      </c>
      <c r="C32" s="186"/>
      <c r="D32" s="29">
        <v>0.1</v>
      </c>
      <c r="E32" s="27">
        <v>0.1</v>
      </c>
      <c r="F32" s="27">
        <v>0.1</v>
      </c>
      <c r="G32" s="110">
        <f t="shared" si="1"/>
        <v>0.10000000000000002</v>
      </c>
      <c r="H32" s="27">
        <v>4.5</v>
      </c>
      <c r="I32" s="27">
        <v>5.0999999999999996</v>
      </c>
      <c r="J32" s="110">
        <f t="shared" si="2"/>
        <v>4.8</v>
      </c>
      <c r="K32" s="27">
        <v>6.4</v>
      </c>
      <c r="L32" s="27">
        <v>6.9</v>
      </c>
      <c r="M32" s="27">
        <v>7</v>
      </c>
      <c r="N32" s="110">
        <f t="shared" si="3"/>
        <v>6.7666666666666666</v>
      </c>
      <c r="O32" s="28"/>
      <c r="P32" s="53">
        <f t="shared" si="8"/>
        <v>11.666666666666666</v>
      </c>
      <c r="Q32" s="29">
        <v>4.5</v>
      </c>
      <c r="R32" s="27">
        <v>4.5999999999999996</v>
      </c>
      <c r="S32" s="27">
        <v>5</v>
      </c>
      <c r="T32" s="110">
        <f t="shared" si="4"/>
        <v>4.7</v>
      </c>
      <c r="U32" s="27">
        <v>5.0999999999999996</v>
      </c>
      <c r="V32" s="27">
        <v>4.8</v>
      </c>
      <c r="W32" s="27">
        <v>4.7</v>
      </c>
      <c r="X32" s="110">
        <f t="shared" si="5"/>
        <v>4.8666666666666663</v>
      </c>
      <c r="Y32" s="28"/>
      <c r="Z32" s="53">
        <f>((Q32+R32+S32)/3)+((U32+V32+W32)/3)-Y32</f>
        <v>9.5666666666666664</v>
      </c>
      <c r="AA32" s="35">
        <f t="shared" si="0"/>
        <v>21.233333333333334</v>
      </c>
      <c r="AB32" s="43">
        <v>23</v>
      </c>
    </row>
    <row r="33" spans="1:28" ht="15">
      <c r="A33" s="5">
        <v>24</v>
      </c>
      <c r="B33" s="191" t="s">
        <v>283</v>
      </c>
      <c r="C33" s="192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53">
        <f t="shared" si="8"/>
        <v>0</v>
      </c>
      <c r="Q33" s="29"/>
      <c r="R33" s="27"/>
      <c r="S33" s="27"/>
      <c r="T33" s="27"/>
      <c r="U33" s="27"/>
      <c r="V33" s="27"/>
      <c r="W33" s="27"/>
      <c r="X33" s="27"/>
      <c r="Y33" s="28"/>
      <c r="Z33" s="53">
        <f>((Q33+R33+S33)/3)+((U33+V33+W33)/3)-Y33</f>
        <v>0</v>
      </c>
      <c r="AA33" s="35">
        <f t="shared" si="0"/>
        <v>0</v>
      </c>
      <c r="AB33" s="43">
        <v>24</v>
      </c>
    </row>
  </sheetData>
  <sheetProtection algorithmName="SHA-512" hashValue="ZqmqMSZO4YKAUWGI4FVaK3kf4Nv1+P7MB780/JQq93ZMWx1boQhGj7e9WzfvawVl4zA1ZS9//PGwm2YATgAyQw==" saltValue="pJLjctuJUVkkqhDVWSHCVQ==" spinCount="100000" sheet="1" objects="1" scenarios="1"/>
  <sortState ref="B10:AA33">
    <sortCondition descending="1" ref="AA10:AA33"/>
  </sortState>
  <mergeCells count="7">
    <mergeCell ref="B9:C9"/>
    <mergeCell ref="B1:AA1"/>
    <mergeCell ref="B3:AA3"/>
    <mergeCell ref="D7:P7"/>
    <mergeCell ref="Q7:Z7"/>
    <mergeCell ref="B7:C8"/>
    <mergeCell ref="B5:A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rstPageNumber="6" orientation="landscape" useFirstPageNumber="1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tabSelected="1" zoomScale="80" zoomScaleNormal="80" workbookViewId="0">
      <selection activeCell="AS23" sqref="AS23"/>
    </sheetView>
  </sheetViews>
  <sheetFormatPr baseColWidth="10" defaultColWidth="11.42578125" defaultRowHeight="14.25"/>
  <cols>
    <col min="1" max="1" width="4.5703125" style="5" customWidth="1"/>
    <col min="2" max="2" width="23.85546875" style="2" bestFit="1" customWidth="1"/>
    <col min="3" max="5" width="6.7109375" style="2" hidden="1" customWidth="1"/>
    <col min="6" max="6" width="6.7109375" style="2" customWidth="1"/>
    <col min="7" max="9" width="6.7109375" style="2" hidden="1" customWidth="1"/>
    <col min="10" max="10" width="6.7109375" style="2" customWidth="1"/>
    <col min="11" max="12" width="6.7109375" style="2" hidden="1" customWidth="1"/>
    <col min="13" max="13" width="6.7109375" style="2" customWidth="1"/>
    <col min="14" max="16" width="6.7109375" style="2" hidden="1" customWidth="1"/>
    <col min="17" max="19" width="6.7109375" style="2" customWidth="1"/>
    <col min="20" max="20" width="3.7109375" style="5" bestFit="1" customWidth="1"/>
    <col min="21" max="21" width="3.7109375" style="5" customWidth="1"/>
    <col min="22" max="22" width="5.28515625" style="5" customWidth="1"/>
    <col min="23" max="23" width="30.42578125" style="5" bestFit="1" customWidth="1"/>
    <col min="24" max="26" width="6.7109375" style="5" hidden="1" customWidth="1"/>
    <col min="27" max="27" width="6.7109375" style="5" customWidth="1"/>
    <col min="28" max="30" width="6.7109375" style="5" hidden="1" customWidth="1"/>
    <col min="31" max="31" width="6.7109375" style="5" customWidth="1"/>
    <col min="32" max="33" width="6.7109375" style="5" hidden="1" customWidth="1"/>
    <col min="34" max="34" width="6.7109375" style="5" customWidth="1"/>
    <col min="35" max="37" width="6.7109375" style="5" hidden="1" customWidth="1"/>
    <col min="38" max="39" width="6.7109375" style="5" customWidth="1"/>
    <col min="40" max="40" width="7" style="5" bestFit="1" customWidth="1"/>
    <col min="41" max="41" width="3.7109375" style="5" bestFit="1" customWidth="1"/>
    <col min="42" max="16384" width="11.42578125" style="5"/>
  </cols>
  <sheetData>
    <row r="1" spans="1:41" s="1" customFormat="1" ht="23.25">
      <c r="B1" s="214" t="s">
        <v>217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</row>
    <row r="2" spans="1:41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41" s="8" customFormat="1" ht="20.25">
      <c r="B3" s="210" t="s">
        <v>256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s="8" customFormat="1" ht="20.25">
      <c r="B4" s="210" t="s">
        <v>292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W4" s="210" t="s">
        <v>293</v>
      </c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</row>
    <row r="5" spans="1:41" ht="15.75" thickBot="1"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W5" s="2"/>
      <c r="X5" s="4"/>
      <c r="Y5" s="3"/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"/>
    </row>
    <row r="6" spans="1:41" s="4" customFormat="1" ht="17.25" customHeight="1" thickBot="1">
      <c r="B6" s="103" t="s">
        <v>19</v>
      </c>
      <c r="C6" s="206" t="s">
        <v>6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9"/>
      <c r="W6" s="223" t="s">
        <v>19</v>
      </c>
      <c r="X6" s="206" t="s">
        <v>6</v>
      </c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9"/>
    </row>
    <row r="7" spans="1:41" ht="15.6" customHeight="1" thickBot="1">
      <c r="B7" s="104"/>
      <c r="C7" s="19" t="s">
        <v>13</v>
      </c>
      <c r="D7" s="20" t="s">
        <v>15</v>
      </c>
      <c r="E7" s="20" t="s">
        <v>316</v>
      </c>
      <c r="F7" s="20" t="s">
        <v>141</v>
      </c>
      <c r="G7" s="20" t="s">
        <v>16</v>
      </c>
      <c r="H7" s="20" t="s">
        <v>14</v>
      </c>
      <c r="I7" s="20" t="s">
        <v>317</v>
      </c>
      <c r="J7" s="20" t="s">
        <v>142</v>
      </c>
      <c r="K7" s="20" t="s">
        <v>8</v>
      </c>
      <c r="L7" s="20" t="s">
        <v>9</v>
      </c>
      <c r="M7" s="20" t="s">
        <v>313</v>
      </c>
      <c r="N7" s="20" t="s">
        <v>10</v>
      </c>
      <c r="O7" s="20" t="s">
        <v>11</v>
      </c>
      <c r="P7" s="20" t="s">
        <v>12</v>
      </c>
      <c r="Q7" s="202" t="s">
        <v>314</v>
      </c>
      <c r="R7" s="21" t="s">
        <v>4</v>
      </c>
      <c r="S7" s="22" t="s">
        <v>5</v>
      </c>
      <c r="W7" s="225"/>
      <c r="X7" s="19" t="s">
        <v>13</v>
      </c>
      <c r="Y7" s="20" t="s">
        <v>15</v>
      </c>
      <c r="Z7" s="20" t="s">
        <v>316</v>
      </c>
      <c r="AA7" s="20" t="s">
        <v>141</v>
      </c>
      <c r="AB7" s="20" t="s">
        <v>16</v>
      </c>
      <c r="AC7" s="20" t="s">
        <v>14</v>
      </c>
      <c r="AD7" s="20" t="s">
        <v>317</v>
      </c>
      <c r="AE7" s="20" t="s">
        <v>142</v>
      </c>
      <c r="AF7" s="20" t="s">
        <v>8</v>
      </c>
      <c r="AG7" s="20" t="s">
        <v>9</v>
      </c>
      <c r="AH7" s="20" t="s">
        <v>313</v>
      </c>
      <c r="AI7" s="20" t="s">
        <v>10</v>
      </c>
      <c r="AJ7" s="20" t="s">
        <v>11</v>
      </c>
      <c r="AK7" s="20" t="s">
        <v>12</v>
      </c>
      <c r="AL7" s="202" t="s">
        <v>314</v>
      </c>
      <c r="AM7" s="21" t="s">
        <v>4</v>
      </c>
      <c r="AN7" s="22" t="s">
        <v>5</v>
      </c>
    </row>
    <row r="8" spans="1:41" ht="15.75" thickBot="1">
      <c r="B8" s="72" t="s">
        <v>17</v>
      </c>
      <c r="C8" s="61">
        <v>4</v>
      </c>
      <c r="D8" s="62">
        <v>4</v>
      </c>
      <c r="E8" s="62">
        <v>4</v>
      </c>
      <c r="F8" s="62"/>
      <c r="G8" s="62">
        <v>4</v>
      </c>
      <c r="H8" s="62">
        <v>4</v>
      </c>
      <c r="I8" s="62">
        <v>4</v>
      </c>
      <c r="J8" s="62"/>
      <c r="K8" s="62">
        <v>10</v>
      </c>
      <c r="L8" s="62">
        <v>10</v>
      </c>
      <c r="M8" s="62"/>
      <c r="N8" s="62">
        <v>10</v>
      </c>
      <c r="O8" s="62">
        <v>10</v>
      </c>
      <c r="P8" s="62">
        <v>10</v>
      </c>
      <c r="Q8" s="203"/>
      <c r="R8" s="25"/>
      <c r="S8" s="42">
        <f>((C8+D8+E8)/3)+((G8+H8+I8)/3)+((K8+L8)/2)+((N8+O8+P8)/3)-R8</f>
        <v>28</v>
      </c>
      <c r="T8" s="24"/>
      <c r="U8" s="181"/>
      <c r="W8" s="72" t="s">
        <v>17</v>
      </c>
      <c r="X8" s="61">
        <v>4</v>
      </c>
      <c r="Y8" s="62">
        <v>4</v>
      </c>
      <c r="Z8" s="62">
        <v>4</v>
      </c>
      <c r="AA8" s="62"/>
      <c r="AB8" s="62">
        <v>4</v>
      </c>
      <c r="AC8" s="62">
        <v>4</v>
      </c>
      <c r="AD8" s="62">
        <v>4</v>
      </c>
      <c r="AE8" s="62"/>
      <c r="AF8" s="62">
        <v>10</v>
      </c>
      <c r="AG8" s="62">
        <v>10</v>
      </c>
      <c r="AH8" s="62"/>
      <c r="AI8" s="62">
        <v>10</v>
      </c>
      <c r="AJ8" s="62">
        <v>10</v>
      </c>
      <c r="AK8" s="62">
        <v>10</v>
      </c>
      <c r="AL8" s="203"/>
      <c r="AM8" s="25"/>
      <c r="AN8" s="42">
        <f>((X8+Y8+Z8)/3)+((AB8+AC8+AD8)/3)+((AF8+AG8)/2)+((AI8+AJ8+AK8)/3)-AM8</f>
        <v>28</v>
      </c>
      <c r="AO8" s="24"/>
    </row>
    <row r="9" spans="1:41" ht="15" customHeight="1" thickBot="1">
      <c r="A9" s="5">
        <v>1</v>
      </c>
      <c r="B9" s="172" t="s">
        <v>34</v>
      </c>
      <c r="C9" s="115">
        <v>1.3</v>
      </c>
      <c r="D9" s="110">
        <v>1.7</v>
      </c>
      <c r="E9" s="110">
        <v>1.8</v>
      </c>
      <c r="F9" s="110">
        <f>(C9+D9+E9)/3</f>
        <v>1.5999999999999999</v>
      </c>
      <c r="G9" s="110">
        <v>1.1000000000000001</v>
      </c>
      <c r="H9" s="110">
        <v>1.2</v>
      </c>
      <c r="I9" s="110">
        <v>1.3</v>
      </c>
      <c r="J9" s="110">
        <f>(G9+H9+I9)/3</f>
        <v>1.2</v>
      </c>
      <c r="K9" s="110">
        <v>5.8</v>
      </c>
      <c r="L9" s="110">
        <v>6.2</v>
      </c>
      <c r="M9" s="110">
        <f>(K9+L9)/2</f>
        <v>6</v>
      </c>
      <c r="N9" s="110">
        <v>6.3</v>
      </c>
      <c r="O9" s="110">
        <v>6.4</v>
      </c>
      <c r="P9" s="110">
        <v>6.3</v>
      </c>
      <c r="Q9" s="110">
        <f>(N9+O9+P9)/3</f>
        <v>6.333333333333333</v>
      </c>
      <c r="R9" s="111"/>
      <c r="S9" s="150">
        <f>((C9+D9+E9)/3)+((G9+H9+I9)/3)+((K9+L9)/2)+((N9+O9+P9)/3)-R9</f>
        <v>15.133333333333333</v>
      </c>
      <c r="T9" s="162">
        <v>1</v>
      </c>
      <c r="U9" s="182"/>
      <c r="V9" s="5">
        <v>1</v>
      </c>
      <c r="W9" s="173" t="s">
        <v>122</v>
      </c>
      <c r="X9" s="115">
        <v>1.2</v>
      </c>
      <c r="Y9" s="110">
        <v>0.8</v>
      </c>
      <c r="Z9" s="110">
        <v>1.4</v>
      </c>
      <c r="AA9" s="110">
        <f>(X9+Y9+Z9)/3</f>
        <v>1.1333333333333333</v>
      </c>
      <c r="AB9" s="110">
        <v>0.8</v>
      </c>
      <c r="AC9" s="110">
        <v>1.1000000000000001</v>
      </c>
      <c r="AD9" s="110">
        <v>1</v>
      </c>
      <c r="AE9" s="110">
        <f>(AB9+AC9+AD9)/3</f>
        <v>0.96666666666666679</v>
      </c>
      <c r="AF9" s="110">
        <v>6.9</v>
      </c>
      <c r="AG9" s="110">
        <v>6.9</v>
      </c>
      <c r="AH9" s="110">
        <f>(AF9+AG9)/2</f>
        <v>6.9</v>
      </c>
      <c r="AI9" s="110">
        <v>7.6</v>
      </c>
      <c r="AJ9" s="110">
        <v>7</v>
      </c>
      <c r="AK9" s="110">
        <v>7.4</v>
      </c>
      <c r="AL9" s="110">
        <f>(AI9+AJ9+AK9)/3</f>
        <v>7.333333333333333</v>
      </c>
      <c r="AM9" s="111"/>
      <c r="AN9" s="150">
        <f>((X9+Y9+Z9)/3)+((AB9+AC9+AD9)/3)+((AF9+AG9)/2)+((AI9+AJ9+AK9)/3)-AM9</f>
        <v>16.333333333333332</v>
      </c>
      <c r="AO9" s="162">
        <v>1</v>
      </c>
    </row>
    <row r="10" spans="1:41" ht="15" customHeight="1" thickBot="1">
      <c r="A10" s="5">
        <v>2</v>
      </c>
      <c r="B10" s="173" t="s">
        <v>297</v>
      </c>
      <c r="C10" s="115">
        <v>1.1000000000000001</v>
      </c>
      <c r="D10" s="110">
        <v>1.1000000000000001</v>
      </c>
      <c r="E10" s="110">
        <v>0.6</v>
      </c>
      <c r="F10" s="110">
        <f t="shared" ref="F10:F39" si="0">(C10+D10+E10)/3</f>
        <v>0.93333333333333346</v>
      </c>
      <c r="G10" s="110">
        <v>1.7</v>
      </c>
      <c r="H10" s="110">
        <v>1.2</v>
      </c>
      <c r="I10" s="110">
        <v>1.4</v>
      </c>
      <c r="J10" s="110">
        <f t="shared" ref="J10:J39" si="1">(G10+H10+I10)/3</f>
        <v>1.4333333333333333</v>
      </c>
      <c r="K10" s="110">
        <v>6</v>
      </c>
      <c r="L10" s="110">
        <v>6.6</v>
      </c>
      <c r="M10" s="110">
        <f t="shared" ref="M10:M39" si="2">(K10+L10)/2</f>
        <v>6.3</v>
      </c>
      <c r="N10" s="110">
        <v>5.9</v>
      </c>
      <c r="O10" s="110">
        <v>6.1</v>
      </c>
      <c r="P10" s="110">
        <v>6.5</v>
      </c>
      <c r="Q10" s="110">
        <f t="shared" ref="Q10:Q39" si="3">(N10+O10+P10)/3</f>
        <v>6.166666666666667</v>
      </c>
      <c r="R10" s="111"/>
      <c r="S10" s="150">
        <f>((C10+D10+E10)/3)+((G10+H10+I10)/3)+((K10+L10)/2)+((N10+O10+P10)/3)-R10</f>
        <v>14.833333333333332</v>
      </c>
      <c r="T10" s="162">
        <v>2</v>
      </c>
      <c r="U10" s="182"/>
      <c r="V10" s="5">
        <v>1</v>
      </c>
      <c r="W10" s="173" t="s">
        <v>305</v>
      </c>
      <c r="X10" s="115">
        <v>1.4</v>
      </c>
      <c r="Y10" s="110">
        <v>1.4</v>
      </c>
      <c r="Z10" s="110">
        <v>1.2</v>
      </c>
      <c r="AA10" s="110">
        <f t="shared" ref="AA10:AA41" si="4">(X10+Y10+Z10)/3</f>
        <v>1.3333333333333333</v>
      </c>
      <c r="AB10" s="110">
        <v>0.8</v>
      </c>
      <c r="AC10" s="110">
        <v>0.5</v>
      </c>
      <c r="AD10" s="110">
        <v>1</v>
      </c>
      <c r="AE10" s="110">
        <f t="shared" ref="AE10:AE41" si="5">(AB10+AC10+AD10)/3</f>
        <v>0.76666666666666661</v>
      </c>
      <c r="AF10" s="110">
        <v>6.6</v>
      </c>
      <c r="AG10" s="110">
        <v>7</v>
      </c>
      <c r="AH10" s="110">
        <f t="shared" ref="AH10:AH41" si="6">(AF10+AG10)/2</f>
        <v>6.8</v>
      </c>
      <c r="AI10" s="110">
        <v>7.8</v>
      </c>
      <c r="AJ10" s="110">
        <v>7.3</v>
      </c>
      <c r="AK10" s="110">
        <v>7.2</v>
      </c>
      <c r="AL10" s="110">
        <f t="shared" ref="AL10:AL41" si="7">(AI10+AJ10+AK10)/3</f>
        <v>7.4333333333333336</v>
      </c>
      <c r="AM10" s="111"/>
      <c r="AN10" s="150">
        <f>((X10+Y10+Z10)/3)+((AB10+AC10+AD10)/3)+((AF10+AG10)/2)+((AI10+AJ10+AK10)/3)-AM10</f>
        <v>16.333333333333332</v>
      </c>
      <c r="AO10" s="162">
        <v>2</v>
      </c>
    </row>
    <row r="11" spans="1:41" ht="15" customHeight="1" thickBot="1">
      <c r="A11" s="5">
        <v>3</v>
      </c>
      <c r="B11" s="173" t="s">
        <v>31</v>
      </c>
      <c r="C11" s="115">
        <v>0.7</v>
      </c>
      <c r="D11" s="110">
        <v>0.7</v>
      </c>
      <c r="E11" s="110">
        <v>0.4</v>
      </c>
      <c r="F11" s="110">
        <f t="shared" si="0"/>
        <v>0.6</v>
      </c>
      <c r="G11" s="110">
        <v>0.7</v>
      </c>
      <c r="H11" s="110">
        <v>1.3</v>
      </c>
      <c r="I11" s="110">
        <v>0.9</v>
      </c>
      <c r="J11" s="110">
        <f t="shared" si="1"/>
        <v>0.96666666666666667</v>
      </c>
      <c r="K11" s="110">
        <v>6.7</v>
      </c>
      <c r="L11" s="110">
        <v>7</v>
      </c>
      <c r="M11" s="110">
        <f t="shared" si="2"/>
        <v>6.85</v>
      </c>
      <c r="N11" s="110">
        <v>6.6</v>
      </c>
      <c r="O11" s="110">
        <v>6.1</v>
      </c>
      <c r="P11" s="110">
        <v>6</v>
      </c>
      <c r="Q11" s="110">
        <f t="shared" si="3"/>
        <v>6.2333333333333334</v>
      </c>
      <c r="R11" s="111"/>
      <c r="S11" s="150">
        <f>((C11+D11+E11)/3)+((G11+H11+I11)/3)+((K11+L11)/2)+((N11+O11+P11)/3)-R11</f>
        <v>14.649999999999999</v>
      </c>
      <c r="T11" s="162">
        <v>3</v>
      </c>
      <c r="U11" s="182"/>
      <c r="V11" s="5">
        <v>3</v>
      </c>
      <c r="W11" s="173" t="s">
        <v>115</v>
      </c>
      <c r="X11" s="115">
        <v>0.5</v>
      </c>
      <c r="Y11" s="110">
        <v>0.7</v>
      </c>
      <c r="Z11" s="110">
        <v>1.1000000000000001</v>
      </c>
      <c r="AA11" s="110">
        <f t="shared" si="4"/>
        <v>0.76666666666666661</v>
      </c>
      <c r="AB11" s="110">
        <v>1.8</v>
      </c>
      <c r="AC11" s="110">
        <v>2</v>
      </c>
      <c r="AD11" s="110">
        <v>2</v>
      </c>
      <c r="AE11" s="110">
        <f t="shared" si="5"/>
        <v>1.9333333333333333</v>
      </c>
      <c r="AF11" s="110">
        <v>7</v>
      </c>
      <c r="AG11" s="110">
        <v>7</v>
      </c>
      <c r="AH11" s="110">
        <f t="shared" si="6"/>
        <v>7</v>
      </c>
      <c r="AI11" s="110">
        <v>6.8</v>
      </c>
      <c r="AJ11" s="110">
        <v>6.2</v>
      </c>
      <c r="AK11" s="110">
        <v>6.6</v>
      </c>
      <c r="AL11" s="110">
        <f t="shared" si="7"/>
        <v>6.5333333333333341</v>
      </c>
      <c r="AM11" s="111"/>
      <c r="AN11" s="150">
        <f>((X11+Y11+Z11)/3)+((AB11+AC11+AD11)/3)+((AF11+AG11)/2)+((AI11+AJ11+AK11)/3)-AM11</f>
        <v>16.233333333333334</v>
      </c>
      <c r="AO11" s="162">
        <v>3</v>
      </c>
    </row>
    <row r="12" spans="1:41" ht="15" customHeight="1" thickBot="1">
      <c r="A12" s="5">
        <v>4</v>
      </c>
      <c r="B12" s="173" t="s">
        <v>21</v>
      </c>
      <c r="C12" s="115">
        <v>1.3</v>
      </c>
      <c r="D12" s="110">
        <v>0.9</v>
      </c>
      <c r="E12" s="110">
        <v>1.1000000000000001</v>
      </c>
      <c r="F12" s="110">
        <f t="shared" si="0"/>
        <v>1.1000000000000001</v>
      </c>
      <c r="G12" s="110">
        <v>1.2</v>
      </c>
      <c r="H12" s="110">
        <v>1.3</v>
      </c>
      <c r="I12" s="110">
        <v>1</v>
      </c>
      <c r="J12" s="110">
        <f t="shared" si="1"/>
        <v>1.1666666666666667</v>
      </c>
      <c r="K12" s="110">
        <v>6.4</v>
      </c>
      <c r="L12" s="110">
        <v>6.6</v>
      </c>
      <c r="M12" s="110">
        <f t="shared" si="2"/>
        <v>6.5</v>
      </c>
      <c r="N12" s="110">
        <v>5.6</v>
      </c>
      <c r="O12" s="110">
        <v>6.2</v>
      </c>
      <c r="P12" s="110">
        <v>5.8</v>
      </c>
      <c r="Q12" s="110">
        <f t="shared" si="3"/>
        <v>5.8666666666666671</v>
      </c>
      <c r="R12" s="111"/>
      <c r="S12" s="150">
        <v>14.64</v>
      </c>
      <c r="T12" s="162">
        <v>4</v>
      </c>
      <c r="U12" s="182"/>
      <c r="V12" s="5">
        <v>4</v>
      </c>
      <c r="W12" s="173" t="s">
        <v>98</v>
      </c>
      <c r="X12" s="115">
        <v>1.1000000000000001</v>
      </c>
      <c r="Y12" s="110">
        <v>1.2</v>
      </c>
      <c r="Z12" s="110">
        <v>1.7</v>
      </c>
      <c r="AA12" s="110">
        <f t="shared" si="4"/>
        <v>1.3333333333333333</v>
      </c>
      <c r="AB12" s="110">
        <v>0.8</v>
      </c>
      <c r="AC12" s="110">
        <v>0.7</v>
      </c>
      <c r="AD12" s="110">
        <v>1.2</v>
      </c>
      <c r="AE12" s="110">
        <f t="shared" si="5"/>
        <v>0.9</v>
      </c>
      <c r="AF12" s="110">
        <v>7</v>
      </c>
      <c r="AG12" s="110">
        <v>7.5</v>
      </c>
      <c r="AH12" s="110">
        <f t="shared" si="6"/>
        <v>7.25</v>
      </c>
      <c r="AI12" s="110">
        <v>6.8</v>
      </c>
      <c r="AJ12" s="110">
        <v>6.5</v>
      </c>
      <c r="AK12" s="110">
        <v>6.9</v>
      </c>
      <c r="AL12" s="110">
        <f t="shared" si="7"/>
        <v>6.7333333333333343</v>
      </c>
      <c r="AM12" s="111"/>
      <c r="AN12" s="150">
        <v>16.21</v>
      </c>
      <c r="AO12" s="162">
        <v>4</v>
      </c>
    </row>
    <row r="13" spans="1:41" ht="15" customHeight="1" thickBot="1">
      <c r="A13" s="5">
        <v>5</v>
      </c>
      <c r="B13" s="173" t="s">
        <v>42</v>
      </c>
      <c r="C13" s="115">
        <v>1.1000000000000001</v>
      </c>
      <c r="D13" s="110">
        <v>1.3</v>
      </c>
      <c r="E13" s="110">
        <v>0.9</v>
      </c>
      <c r="F13" s="110">
        <f t="shared" si="0"/>
        <v>1.1000000000000001</v>
      </c>
      <c r="G13" s="110">
        <v>0.9</v>
      </c>
      <c r="H13" s="110">
        <v>0.4</v>
      </c>
      <c r="I13" s="110">
        <v>0.6</v>
      </c>
      <c r="J13" s="110">
        <f t="shared" si="1"/>
        <v>0.6333333333333333</v>
      </c>
      <c r="K13" s="110">
        <v>7.1</v>
      </c>
      <c r="L13" s="110">
        <v>7.2</v>
      </c>
      <c r="M13" s="110">
        <f t="shared" si="2"/>
        <v>7.15</v>
      </c>
      <c r="N13" s="110">
        <v>5.4</v>
      </c>
      <c r="O13" s="110">
        <v>5.7</v>
      </c>
      <c r="P13" s="110">
        <v>5.6</v>
      </c>
      <c r="Q13" s="110">
        <f t="shared" si="3"/>
        <v>5.5666666666666673</v>
      </c>
      <c r="R13" s="111"/>
      <c r="S13" s="150">
        <f>((C13+D13+E13)/3)+((G13+H13+I13)/3)+((K13+L13)/2)+((N13+O13+P13)/3)-R13</f>
        <v>14.45</v>
      </c>
      <c r="T13" s="162">
        <v>5</v>
      </c>
      <c r="U13" s="182"/>
      <c r="V13" s="5">
        <v>5</v>
      </c>
      <c r="W13" s="173" t="s">
        <v>119</v>
      </c>
      <c r="X13" s="115">
        <v>0.6</v>
      </c>
      <c r="Y13" s="110">
        <v>0.9</v>
      </c>
      <c r="Z13" s="110">
        <v>0.4</v>
      </c>
      <c r="AA13" s="110">
        <f t="shared" si="4"/>
        <v>0.6333333333333333</v>
      </c>
      <c r="AB13" s="110">
        <v>0.5</v>
      </c>
      <c r="AC13" s="110">
        <v>0.5</v>
      </c>
      <c r="AD13" s="110">
        <v>0.7</v>
      </c>
      <c r="AE13" s="110">
        <f t="shared" si="5"/>
        <v>0.56666666666666665</v>
      </c>
      <c r="AF13" s="110">
        <v>7.4</v>
      </c>
      <c r="AG13" s="110">
        <v>7.4</v>
      </c>
      <c r="AH13" s="110">
        <f t="shared" si="6"/>
        <v>7.4</v>
      </c>
      <c r="AI13" s="110">
        <v>7</v>
      </c>
      <c r="AJ13" s="110">
        <v>6.9</v>
      </c>
      <c r="AK13" s="110">
        <v>7</v>
      </c>
      <c r="AL13" s="110">
        <f t="shared" si="7"/>
        <v>6.9666666666666659</v>
      </c>
      <c r="AM13" s="111"/>
      <c r="AN13" s="150">
        <f t="shared" ref="AN13:AN20" si="8">((X13+Y13+Z13)/3)+((AB13+AC13+AD13)/3)+((AF13+AG13)/2)+((AI13+AJ13+AK13)/3)-AM13</f>
        <v>15.566666666666666</v>
      </c>
      <c r="AO13" s="162">
        <v>5</v>
      </c>
    </row>
    <row r="14" spans="1:41" ht="15" customHeight="1" thickBot="1">
      <c r="A14" s="5">
        <v>6</v>
      </c>
      <c r="B14" s="173" t="s">
        <v>296</v>
      </c>
      <c r="C14" s="115">
        <v>0</v>
      </c>
      <c r="D14" s="110">
        <v>0</v>
      </c>
      <c r="E14" s="110">
        <v>0</v>
      </c>
      <c r="F14" s="110">
        <f t="shared" si="0"/>
        <v>0</v>
      </c>
      <c r="G14" s="110">
        <v>1.8</v>
      </c>
      <c r="H14" s="110">
        <v>1.9</v>
      </c>
      <c r="I14" s="110">
        <v>1.3</v>
      </c>
      <c r="J14" s="110">
        <f t="shared" si="1"/>
        <v>1.6666666666666667</v>
      </c>
      <c r="K14" s="110">
        <v>6.9</v>
      </c>
      <c r="L14" s="110">
        <v>6.9</v>
      </c>
      <c r="M14" s="110">
        <f t="shared" si="2"/>
        <v>6.9</v>
      </c>
      <c r="N14" s="110">
        <v>6</v>
      </c>
      <c r="O14" s="110">
        <v>6</v>
      </c>
      <c r="P14" s="110">
        <v>6</v>
      </c>
      <c r="Q14" s="110">
        <f t="shared" si="3"/>
        <v>6</v>
      </c>
      <c r="R14" s="111">
        <v>0.3</v>
      </c>
      <c r="S14" s="150">
        <f>((C14+D14+E14)/3)+((G14+H14+I14)/3)+((K14+L14)/2)+((N14+O14+P14)/3)-R14</f>
        <v>14.266666666666666</v>
      </c>
      <c r="T14" s="162">
        <v>6</v>
      </c>
      <c r="U14" s="182"/>
      <c r="V14" s="5">
        <v>6</v>
      </c>
      <c r="W14" s="173" t="s">
        <v>104</v>
      </c>
      <c r="X14" s="115">
        <v>0.7</v>
      </c>
      <c r="Y14" s="110">
        <v>1.1000000000000001</v>
      </c>
      <c r="Z14" s="110">
        <v>0.6</v>
      </c>
      <c r="AA14" s="110">
        <f t="shared" si="4"/>
        <v>0.79999999999999993</v>
      </c>
      <c r="AB14" s="110">
        <v>0.9</v>
      </c>
      <c r="AC14" s="110">
        <v>0.7</v>
      </c>
      <c r="AD14" s="110">
        <v>0.6</v>
      </c>
      <c r="AE14" s="110">
        <f t="shared" si="5"/>
        <v>0.73333333333333339</v>
      </c>
      <c r="AF14" s="110">
        <v>7.5</v>
      </c>
      <c r="AG14" s="110">
        <v>7.2</v>
      </c>
      <c r="AH14" s="110">
        <f t="shared" si="6"/>
        <v>7.35</v>
      </c>
      <c r="AI14" s="110">
        <v>6.5</v>
      </c>
      <c r="AJ14" s="110">
        <v>6</v>
      </c>
      <c r="AK14" s="110">
        <v>6.1</v>
      </c>
      <c r="AL14" s="110">
        <f t="shared" si="7"/>
        <v>6.2</v>
      </c>
      <c r="AM14" s="111"/>
      <c r="AN14" s="150">
        <f t="shared" si="8"/>
        <v>15.083333333333332</v>
      </c>
      <c r="AO14" s="162">
        <v>6</v>
      </c>
    </row>
    <row r="15" spans="1:41" ht="15" customHeight="1" thickBot="1">
      <c r="A15" s="5">
        <v>7</v>
      </c>
      <c r="B15" s="173" t="s">
        <v>35</v>
      </c>
      <c r="C15" s="115">
        <v>0.4</v>
      </c>
      <c r="D15" s="110">
        <v>0.5</v>
      </c>
      <c r="E15" s="110">
        <v>0.4</v>
      </c>
      <c r="F15" s="110">
        <f t="shared" si="0"/>
        <v>0.43333333333333335</v>
      </c>
      <c r="G15" s="110">
        <v>2</v>
      </c>
      <c r="H15" s="110">
        <v>1.6</v>
      </c>
      <c r="I15" s="110">
        <v>1.4</v>
      </c>
      <c r="J15" s="110">
        <f t="shared" si="1"/>
        <v>1.6666666666666667</v>
      </c>
      <c r="K15" s="110">
        <v>5.9</v>
      </c>
      <c r="L15" s="110">
        <v>6.2</v>
      </c>
      <c r="M15" s="110">
        <f t="shared" si="2"/>
        <v>6.0500000000000007</v>
      </c>
      <c r="N15" s="110">
        <v>5.7</v>
      </c>
      <c r="O15" s="110">
        <v>6.2</v>
      </c>
      <c r="P15" s="110">
        <v>5.9</v>
      </c>
      <c r="Q15" s="110">
        <f t="shared" si="3"/>
        <v>5.9333333333333336</v>
      </c>
      <c r="R15" s="111"/>
      <c r="S15" s="150">
        <f>((C15+D15+E15)/3)+((G15+H15+I15)/3)+((K15+L15)/2)+((N15+O15+P15)/3)-R15</f>
        <v>14.083333333333334</v>
      </c>
      <c r="T15" s="162">
        <v>7</v>
      </c>
      <c r="U15" s="182"/>
      <c r="V15" s="5">
        <v>7</v>
      </c>
      <c r="W15" s="173" t="s">
        <v>109</v>
      </c>
      <c r="X15" s="115">
        <v>0.6</v>
      </c>
      <c r="Y15" s="110">
        <v>1.1000000000000001</v>
      </c>
      <c r="Z15" s="110">
        <v>0.9</v>
      </c>
      <c r="AA15" s="110">
        <f t="shared" si="4"/>
        <v>0.8666666666666667</v>
      </c>
      <c r="AB15" s="110">
        <v>0</v>
      </c>
      <c r="AC15" s="110">
        <v>0</v>
      </c>
      <c r="AD15" s="110">
        <v>0.1</v>
      </c>
      <c r="AE15" s="110">
        <f t="shared" si="5"/>
        <v>3.3333333333333333E-2</v>
      </c>
      <c r="AF15" s="110">
        <v>6.2</v>
      </c>
      <c r="AG15" s="110">
        <v>6.8</v>
      </c>
      <c r="AH15" s="110">
        <f t="shared" si="6"/>
        <v>6.5</v>
      </c>
      <c r="AI15" s="110">
        <v>7.2</v>
      </c>
      <c r="AJ15" s="110">
        <v>6.8</v>
      </c>
      <c r="AK15" s="110">
        <v>7.4</v>
      </c>
      <c r="AL15" s="110">
        <f t="shared" si="7"/>
        <v>7.1333333333333329</v>
      </c>
      <c r="AM15" s="111"/>
      <c r="AN15" s="150">
        <f t="shared" si="8"/>
        <v>14.533333333333333</v>
      </c>
      <c r="AO15" s="162">
        <v>7</v>
      </c>
    </row>
    <row r="16" spans="1:41" ht="15" customHeight="1" thickBot="1">
      <c r="A16" s="5">
        <v>8</v>
      </c>
      <c r="B16" s="173" t="s">
        <v>26</v>
      </c>
      <c r="C16" s="115">
        <v>0.8</v>
      </c>
      <c r="D16" s="110">
        <v>0.9</v>
      </c>
      <c r="E16" s="110">
        <v>0.9</v>
      </c>
      <c r="F16" s="110">
        <f t="shared" si="0"/>
        <v>0.8666666666666667</v>
      </c>
      <c r="G16" s="110">
        <v>1.4</v>
      </c>
      <c r="H16" s="110">
        <v>1.4</v>
      </c>
      <c r="I16" s="110">
        <v>1.2</v>
      </c>
      <c r="J16" s="110">
        <f t="shared" si="1"/>
        <v>1.3333333333333333</v>
      </c>
      <c r="K16" s="110">
        <v>5.3</v>
      </c>
      <c r="L16" s="110">
        <v>5.4</v>
      </c>
      <c r="M16" s="110">
        <f t="shared" si="2"/>
        <v>5.35</v>
      </c>
      <c r="N16" s="110">
        <v>6.3</v>
      </c>
      <c r="O16" s="110">
        <v>6.5</v>
      </c>
      <c r="P16" s="110">
        <v>6.7</v>
      </c>
      <c r="Q16" s="110">
        <f t="shared" si="3"/>
        <v>6.5</v>
      </c>
      <c r="R16" s="111"/>
      <c r="S16" s="150">
        <f>((C16+D16+E16)/3)+((G16+H16+I16)/3)+((K16+L16)/2)+((N16+O16+P16)/3)-R16</f>
        <v>14.05</v>
      </c>
      <c r="T16" s="162">
        <v>8</v>
      </c>
      <c r="U16" s="182"/>
      <c r="V16" s="5">
        <v>8</v>
      </c>
      <c r="W16" s="173" t="s">
        <v>123</v>
      </c>
      <c r="X16" s="115">
        <v>0</v>
      </c>
      <c r="Y16" s="110">
        <v>0.1</v>
      </c>
      <c r="Z16" s="110">
        <v>0.4</v>
      </c>
      <c r="AA16" s="110">
        <f t="shared" si="4"/>
        <v>0.16666666666666666</v>
      </c>
      <c r="AB16" s="110">
        <v>0</v>
      </c>
      <c r="AC16" s="110">
        <v>0.1</v>
      </c>
      <c r="AD16" s="110">
        <v>0.6</v>
      </c>
      <c r="AE16" s="110">
        <f t="shared" si="5"/>
        <v>0.23333333333333331</v>
      </c>
      <c r="AF16" s="110">
        <v>6.8</v>
      </c>
      <c r="AG16" s="110">
        <v>7</v>
      </c>
      <c r="AH16" s="110">
        <f t="shared" si="6"/>
        <v>6.9</v>
      </c>
      <c r="AI16" s="110">
        <v>6.6</v>
      </c>
      <c r="AJ16" s="110">
        <v>6.7</v>
      </c>
      <c r="AK16" s="110">
        <v>6.9</v>
      </c>
      <c r="AL16" s="110">
        <f t="shared" si="7"/>
        <v>6.7333333333333343</v>
      </c>
      <c r="AM16" s="111"/>
      <c r="AN16" s="150">
        <f t="shared" si="8"/>
        <v>14.033333333333335</v>
      </c>
      <c r="AO16" s="162">
        <v>8</v>
      </c>
    </row>
    <row r="17" spans="1:41" ht="15" customHeight="1" thickBot="1">
      <c r="A17" s="5">
        <v>9</v>
      </c>
      <c r="B17" s="173" t="s">
        <v>295</v>
      </c>
      <c r="C17" s="115">
        <v>0.3</v>
      </c>
      <c r="D17" s="110">
        <v>0.6</v>
      </c>
      <c r="E17" s="110">
        <v>0.3</v>
      </c>
      <c r="F17" s="110">
        <f t="shared" si="0"/>
        <v>0.39999999999999997</v>
      </c>
      <c r="G17" s="110">
        <v>1.1000000000000001</v>
      </c>
      <c r="H17" s="110">
        <v>1.2</v>
      </c>
      <c r="I17" s="110">
        <v>0.9</v>
      </c>
      <c r="J17" s="110">
        <f t="shared" si="1"/>
        <v>1.0666666666666667</v>
      </c>
      <c r="K17" s="110">
        <v>5.3</v>
      </c>
      <c r="L17" s="110">
        <v>5.7</v>
      </c>
      <c r="M17" s="110">
        <f t="shared" si="2"/>
        <v>5.5</v>
      </c>
      <c r="N17" s="110">
        <v>6.4</v>
      </c>
      <c r="O17" s="110">
        <v>6.9</v>
      </c>
      <c r="P17" s="110">
        <v>6.8</v>
      </c>
      <c r="Q17" s="110">
        <f t="shared" si="3"/>
        <v>6.7</v>
      </c>
      <c r="R17" s="111"/>
      <c r="S17" s="150">
        <f>((C17+D17+E17)/3)+((G17+H17+I17)/3)+((K17+L17)/2)+((N17+O17+P17)/3)-R17</f>
        <v>13.666666666666668</v>
      </c>
      <c r="T17" s="162">
        <v>9</v>
      </c>
      <c r="U17" s="182"/>
      <c r="V17" s="5">
        <v>9</v>
      </c>
      <c r="W17" s="173" t="s">
        <v>105</v>
      </c>
      <c r="X17" s="115">
        <v>0.4</v>
      </c>
      <c r="Y17" s="110">
        <v>0.6</v>
      </c>
      <c r="Z17" s="110">
        <v>0.8</v>
      </c>
      <c r="AA17" s="110">
        <f t="shared" si="4"/>
        <v>0.6</v>
      </c>
      <c r="AB17" s="110">
        <v>0.5</v>
      </c>
      <c r="AC17" s="110">
        <v>0.4</v>
      </c>
      <c r="AD17" s="110">
        <v>0.7</v>
      </c>
      <c r="AE17" s="110">
        <f t="shared" si="5"/>
        <v>0.53333333333333333</v>
      </c>
      <c r="AF17" s="110">
        <v>5.8</v>
      </c>
      <c r="AG17" s="110">
        <v>6.2</v>
      </c>
      <c r="AH17" s="110">
        <f t="shared" si="6"/>
        <v>6</v>
      </c>
      <c r="AI17" s="110">
        <v>6.8</v>
      </c>
      <c r="AJ17" s="110">
        <v>6.5</v>
      </c>
      <c r="AK17" s="110">
        <v>6.7</v>
      </c>
      <c r="AL17" s="110">
        <f t="shared" si="7"/>
        <v>6.666666666666667</v>
      </c>
      <c r="AM17" s="111"/>
      <c r="AN17" s="150">
        <f t="shared" si="8"/>
        <v>13.8</v>
      </c>
      <c r="AO17" s="162">
        <v>9</v>
      </c>
    </row>
    <row r="18" spans="1:41" s="14" customFormat="1" ht="15" customHeight="1" thickBot="1">
      <c r="A18" s="5">
        <v>10</v>
      </c>
      <c r="B18" s="173" t="s">
        <v>24</v>
      </c>
      <c r="C18" s="115">
        <v>1.1000000000000001</v>
      </c>
      <c r="D18" s="110">
        <v>1.1000000000000001</v>
      </c>
      <c r="E18" s="110">
        <v>1.1000000000000001</v>
      </c>
      <c r="F18" s="110">
        <f t="shared" si="0"/>
        <v>1.1000000000000001</v>
      </c>
      <c r="G18" s="110">
        <v>0.8</v>
      </c>
      <c r="H18" s="110">
        <v>0.7</v>
      </c>
      <c r="I18" s="110">
        <v>0.4</v>
      </c>
      <c r="J18" s="110">
        <f t="shared" si="1"/>
        <v>0.6333333333333333</v>
      </c>
      <c r="K18" s="110">
        <v>5.6</v>
      </c>
      <c r="L18" s="110">
        <v>5.3</v>
      </c>
      <c r="M18" s="110">
        <f t="shared" si="2"/>
        <v>5.4499999999999993</v>
      </c>
      <c r="N18" s="110">
        <v>5.8</v>
      </c>
      <c r="O18" s="110">
        <v>5.7</v>
      </c>
      <c r="P18" s="110">
        <v>5.7</v>
      </c>
      <c r="Q18" s="110">
        <f t="shared" si="3"/>
        <v>5.7333333333333334</v>
      </c>
      <c r="R18" s="111"/>
      <c r="S18" s="150">
        <v>12.91</v>
      </c>
      <c r="T18" s="162">
        <v>10</v>
      </c>
      <c r="U18" s="182"/>
      <c r="V18" s="5">
        <v>10</v>
      </c>
      <c r="W18" s="173" t="s">
        <v>127</v>
      </c>
      <c r="X18" s="115">
        <v>0.8</v>
      </c>
      <c r="Y18" s="110">
        <v>1.1000000000000001</v>
      </c>
      <c r="Z18" s="110">
        <v>0.8</v>
      </c>
      <c r="AA18" s="110">
        <f t="shared" si="4"/>
        <v>0.9</v>
      </c>
      <c r="AB18" s="110">
        <v>0</v>
      </c>
      <c r="AC18" s="110">
        <v>0.4</v>
      </c>
      <c r="AD18" s="110">
        <v>0.2</v>
      </c>
      <c r="AE18" s="110">
        <f t="shared" si="5"/>
        <v>0.20000000000000004</v>
      </c>
      <c r="AF18" s="110">
        <v>6</v>
      </c>
      <c r="AG18" s="110">
        <v>5.8</v>
      </c>
      <c r="AH18" s="110">
        <f t="shared" si="6"/>
        <v>5.9</v>
      </c>
      <c r="AI18" s="110">
        <v>6.8</v>
      </c>
      <c r="AJ18" s="110">
        <v>6.7</v>
      </c>
      <c r="AK18" s="110">
        <v>6.5</v>
      </c>
      <c r="AL18" s="110">
        <f t="shared" si="7"/>
        <v>6.666666666666667</v>
      </c>
      <c r="AM18" s="111"/>
      <c r="AN18" s="150">
        <f t="shared" si="8"/>
        <v>13.666666666666668</v>
      </c>
      <c r="AO18" s="162">
        <v>10</v>
      </c>
    </row>
    <row r="19" spans="1:41" ht="15" customHeight="1" thickBot="1">
      <c r="A19" s="5">
        <v>11</v>
      </c>
      <c r="B19" s="173" t="s">
        <v>300</v>
      </c>
      <c r="C19" s="115">
        <v>0.6</v>
      </c>
      <c r="D19" s="110">
        <v>0.4</v>
      </c>
      <c r="E19" s="110">
        <v>0.6</v>
      </c>
      <c r="F19" s="110">
        <f t="shared" si="0"/>
        <v>0.53333333333333333</v>
      </c>
      <c r="G19" s="110">
        <v>1.3</v>
      </c>
      <c r="H19" s="110">
        <v>1.4</v>
      </c>
      <c r="I19" s="110">
        <v>1.1000000000000001</v>
      </c>
      <c r="J19" s="110">
        <f t="shared" si="1"/>
        <v>1.2666666666666668</v>
      </c>
      <c r="K19" s="110">
        <v>5.4</v>
      </c>
      <c r="L19" s="110">
        <v>5</v>
      </c>
      <c r="M19" s="110">
        <f t="shared" si="2"/>
        <v>5.2</v>
      </c>
      <c r="N19" s="110">
        <v>5.7</v>
      </c>
      <c r="O19" s="110">
        <v>6.1</v>
      </c>
      <c r="P19" s="110">
        <v>5.8</v>
      </c>
      <c r="Q19" s="110">
        <f t="shared" si="3"/>
        <v>5.8666666666666671</v>
      </c>
      <c r="R19" s="111"/>
      <c r="S19" s="150">
        <f>((C19+D19+E19)/3)+((G19+H19+I19)/3)+((K19+L19)/2)+((N19+O19+P19)/3)-R19</f>
        <v>12.866666666666667</v>
      </c>
      <c r="T19" s="162">
        <v>11</v>
      </c>
      <c r="U19" s="182"/>
      <c r="V19" s="5">
        <v>11</v>
      </c>
      <c r="W19" s="173" t="s">
        <v>113</v>
      </c>
      <c r="X19" s="115">
        <v>0.9</v>
      </c>
      <c r="Y19" s="110">
        <v>1.2</v>
      </c>
      <c r="Z19" s="110">
        <v>1.4</v>
      </c>
      <c r="AA19" s="110">
        <f t="shared" si="4"/>
        <v>1.1666666666666667</v>
      </c>
      <c r="AB19" s="110">
        <v>1.2</v>
      </c>
      <c r="AC19" s="110">
        <v>1.4</v>
      </c>
      <c r="AD19" s="110">
        <v>1.7</v>
      </c>
      <c r="AE19" s="110">
        <f t="shared" si="5"/>
        <v>1.4333333333333333</v>
      </c>
      <c r="AF19" s="110">
        <v>4.9000000000000004</v>
      </c>
      <c r="AG19" s="110">
        <v>5</v>
      </c>
      <c r="AH19" s="110">
        <f t="shared" si="6"/>
        <v>4.95</v>
      </c>
      <c r="AI19" s="110">
        <v>6.3</v>
      </c>
      <c r="AJ19" s="110">
        <v>5.8</v>
      </c>
      <c r="AK19" s="110">
        <v>6.2</v>
      </c>
      <c r="AL19" s="110">
        <f t="shared" si="7"/>
        <v>6.1000000000000005</v>
      </c>
      <c r="AM19" s="111"/>
      <c r="AN19" s="150">
        <f t="shared" si="8"/>
        <v>13.650000000000002</v>
      </c>
      <c r="AO19" s="162">
        <v>11</v>
      </c>
    </row>
    <row r="20" spans="1:41" s="14" customFormat="1" ht="15" customHeight="1" thickBot="1">
      <c r="A20" s="5">
        <v>12</v>
      </c>
      <c r="B20" s="85" t="s">
        <v>25</v>
      </c>
      <c r="C20" s="29">
        <v>0.6</v>
      </c>
      <c r="D20" s="27">
        <v>0.6</v>
      </c>
      <c r="E20" s="27">
        <v>0.6</v>
      </c>
      <c r="F20" s="110">
        <f t="shared" si="0"/>
        <v>0.6</v>
      </c>
      <c r="G20" s="27">
        <v>1.3</v>
      </c>
      <c r="H20" s="27">
        <v>0.9</v>
      </c>
      <c r="I20" s="27">
        <v>1</v>
      </c>
      <c r="J20" s="110">
        <f t="shared" si="1"/>
        <v>1.0666666666666667</v>
      </c>
      <c r="K20" s="27">
        <v>5.9</v>
      </c>
      <c r="L20" s="27">
        <v>5.3</v>
      </c>
      <c r="M20" s="110">
        <f t="shared" si="2"/>
        <v>5.6</v>
      </c>
      <c r="N20" s="27">
        <v>5.5</v>
      </c>
      <c r="O20" s="27">
        <v>5.4</v>
      </c>
      <c r="P20" s="27">
        <v>5.7</v>
      </c>
      <c r="Q20" s="110">
        <f t="shared" si="3"/>
        <v>5.5333333333333341</v>
      </c>
      <c r="R20" s="28"/>
      <c r="S20" s="42">
        <f>((C20+D20+E20)/3)+((G20+H20+I20)/3)+((K20+L20)/2)+((N20+O20+P20)/3)-R20</f>
        <v>12.8</v>
      </c>
      <c r="T20" s="81">
        <v>12</v>
      </c>
      <c r="U20" s="58"/>
      <c r="V20" s="5">
        <v>12</v>
      </c>
      <c r="W20" s="85" t="s">
        <v>101</v>
      </c>
      <c r="X20" s="29">
        <v>0.9</v>
      </c>
      <c r="Y20" s="27">
        <v>0.9</v>
      </c>
      <c r="Z20" s="27">
        <v>0.6</v>
      </c>
      <c r="AA20" s="110">
        <f t="shared" si="4"/>
        <v>0.79999999999999993</v>
      </c>
      <c r="AB20" s="27">
        <v>0</v>
      </c>
      <c r="AC20" s="27">
        <v>0</v>
      </c>
      <c r="AD20" s="27">
        <v>0</v>
      </c>
      <c r="AE20" s="110">
        <f t="shared" si="5"/>
        <v>0</v>
      </c>
      <c r="AF20" s="27">
        <v>6.8</v>
      </c>
      <c r="AG20" s="27">
        <v>6.8</v>
      </c>
      <c r="AH20" s="110">
        <f t="shared" si="6"/>
        <v>6.8</v>
      </c>
      <c r="AI20" s="27">
        <v>5.9</v>
      </c>
      <c r="AJ20" s="27">
        <v>5.8</v>
      </c>
      <c r="AK20" s="27">
        <v>6</v>
      </c>
      <c r="AL20" s="110">
        <f t="shared" si="7"/>
        <v>5.8999999999999995</v>
      </c>
      <c r="AM20" s="28"/>
      <c r="AN20" s="42">
        <f t="shared" si="8"/>
        <v>13.5</v>
      </c>
      <c r="AO20" s="81">
        <v>12</v>
      </c>
    </row>
    <row r="21" spans="1:41" ht="15" customHeight="1" thickBot="1">
      <c r="A21" s="5">
        <v>13</v>
      </c>
      <c r="B21" s="85" t="s">
        <v>36</v>
      </c>
      <c r="C21" s="29">
        <v>1.1000000000000001</v>
      </c>
      <c r="D21" s="27">
        <v>1.1000000000000001</v>
      </c>
      <c r="E21" s="27">
        <v>1.1000000000000001</v>
      </c>
      <c r="F21" s="110">
        <f t="shared" si="0"/>
        <v>1.1000000000000001</v>
      </c>
      <c r="G21" s="27">
        <v>1.4</v>
      </c>
      <c r="H21" s="27">
        <v>1.2</v>
      </c>
      <c r="I21" s="27">
        <v>1.5</v>
      </c>
      <c r="J21" s="110">
        <f t="shared" si="1"/>
        <v>1.3666666666666665</v>
      </c>
      <c r="K21" s="27">
        <v>4.0999999999999996</v>
      </c>
      <c r="L21" s="27">
        <v>4.2</v>
      </c>
      <c r="M21" s="110">
        <f t="shared" si="2"/>
        <v>4.1500000000000004</v>
      </c>
      <c r="N21" s="27">
        <v>5.7</v>
      </c>
      <c r="O21" s="27">
        <v>6</v>
      </c>
      <c r="P21" s="27">
        <v>6.3</v>
      </c>
      <c r="Q21" s="110">
        <f t="shared" si="3"/>
        <v>6</v>
      </c>
      <c r="R21" s="28"/>
      <c r="S21" s="42">
        <f>((C21+D21+E21)/3)+((G21+H21+I21)/3)+((K21+L21)/2)+((N21+O21+P21)/3)-R21</f>
        <v>12.616666666666667</v>
      </c>
      <c r="T21" s="81">
        <v>13</v>
      </c>
      <c r="U21" s="58"/>
      <c r="V21" s="5">
        <v>13</v>
      </c>
      <c r="W21" s="85" t="s">
        <v>126</v>
      </c>
      <c r="X21" s="29">
        <v>0</v>
      </c>
      <c r="Y21" s="27">
        <v>0.2</v>
      </c>
      <c r="Z21" s="27">
        <v>0</v>
      </c>
      <c r="AA21" s="110">
        <f t="shared" si="4"/>
        <v>6.6666666666666666E-2</v>
      </c>
      <c r="AB21" s="27">
        <v>0.2</v>
      </c>
      <c r="AC21" s="27">
        <v>0.6</v>
      </c>
      <c r="AD21" s="27">
        <v>0.7</v>
      </c>
      <c r="AE21" s="110">
        <f t="shared" si="5"/>
        <v>0.5</v>
      </c>
      <c r="AF21" s="27">
        <v>6.9</v>
      </c>
      <c r="AG21" s="27">
        <v>7.2</v>
      </c>
      <c r="AH21" s="110">
        <f t="shared" si="6"/>
        <v>7.0500000000000007</v>
      </c>
      <c r="AI21" s="27">
        <v>5.8</v>
      </c>
      <c r="AJ21" s="27">
        <v>5.9</v>
      </c>
      <c r="AK21" s="27">
        <v>5.9</v>
      </c>
      <c r="AL21" s="110">
        <f t="shared" si="7"/>
        <v>5.8666666666666671</v>
      </c>
      <c r="AM21" s="28"/>
      <c r="AN21" s="42">
        <v>13.49</v>
      </c>
      <c r="AO21" s="81">
        <v>13</v>
      </c>
    </row>
    <row r="22" spans="1:41" ht="15" customHeight="1" thickBot="1">
      <c r="A22" s="5">
        <v>14</v>
      </c>
      <c r="B22" s="85" t="s">
        <v>28</v>
      </c>
      <c r="C22" s="29">
        <v>1.1000000000000001</v>
      </c>
      <c r="D22" s="27">
        <v>0.9</v>
      </c>
      <c r="E22" s="27">
        <v>0.9</v>
      </c>
      <c r="F22" s="110">
        <f t="shared" si="0"/>
        <v>0.96666666666666667</v>
      </c>
      <c r="G22" s="27">
        <v>0.6</v>
      </c>
      <c r="H22" s="27">
        <v>0.7</v>
      </c>
      <c r="I22" s="27">
        <v>0.5</v>
      </c>
      <c r="J22" s="110">
        <f t="shared" si="1"/>
        <v>0.6</v>
      </c>
      <c r="K22" s="27">
        <v>5</v>
      </c>
      <c r="L22" s="27">
        <v>5.5</v>
      </c>
      <c r="M22" s="110">
        <f t="shared" si="2"/>
        <v>5.25</v>
      </c>
      <c r="N22" s="27">
        <v>5.7</v>
      </c>
      <c r="O22" s="27">
        <v>5.8</v>
      </c>
      <c r="P22" s="27">
        <v>5.8</v>
      </c>
      <c r="Q22" s="110">
        <f t="shared" si="3"/>
        <v>5.7666666666666666</v>
      </c>
      <c r="R22" s="28"/>
      <c r="S22" s="42">
        <v>12.59</v>
      </c>
      <c r="T22" s="81">
        <v>14</v>
      </c>
      <c r="U22" s="58"/>
      <c r="V22" s="5">
        <v>14</v>
      </c>
      <c r="W22" s="85" t="s">
        <v>103</v>
      </c>
      <c r="X22" s="29">
        <v>0.4</v>
      </c>
      <c r="Y22" s="27">
        <v>0.4</v>
      </c>
      <c r="Z22" s="27">
        <v>0.7</v>
      </c>
      <c r="AA22" s="110">
        <f t="shared" si="4"/>
        <v>0.5</v>
      </c>
      <c r="AB22" s="27">
        <v>0</v>
      </c>
      <c r="AC22" s="27">
        <v>0</v>
      </c>
      <c r="AD22" s="27">
        <v>0</v>
      </c>
      <c r="AE22" s="110">
        <f t="shared" si="5"/>
        <v>0</v>
      </c>
      <c r="AF22" s="27">
        <v>6.2</v>
      </c>
      <c r="AG22" s="27">
        <v>6.7</v>
      </c>
      <c r="AH22" s="110">
        <f t="shared" si="6"/>
        <v>6.45</v>
      </c>
      <c r="AI22" s="27">
        <v>6.6</v>
      </c>
      <c r="AJ22" s="27">
        <v>6.2</v>
      </c>
      <c r="AK22" s="27">
        <v>6.8</v>
      </c>
      <c r="AL22" s="110">
        <f t="shared" si="7"/>
        <v>6.5333333333333341</v>
      </c>
      <c r="AM22" s="28"/>
      <c r="AN22" s="42">
        <f t="shared" ref="AN22:AN27" si="9">((X22+Y22+Z22)/3)+((AB22+AC22+AD22)/3)+((AF22+AG22)/2)+((AI22+AJ22+AK22)/3)-AM22</f>
        <v>13.483333333333334</v>
      </c>
      <c r="AO22" s="81">
        <v>14</v>
      </c>
    </row>
    <row r="23" spans="1:41" ht="15" customHeight="1" thickBot="1">
      <c r="A23" s="5">
        <v>15</v>
      </c>
      <c r="B23" s="85" t="s">
        <v>20</v>
      </c>
      <c r="C23" s="29">
        <v>0.7</v>
      </c>
      <c r="D23" s="27">
        <v>0.6</v>
      </c>
      <c r="E23" s="27">
        <v>0.9</v>
      </c>
      <c r="F23" s="110">
        <f t="shared" si="0"/>
        <v>0.73333333333333328</v>
      </c>
      <c r="G23" s="27">
        <v>1.1000000000000001</v>
      </c>
      <c r="H23" s="27">
        <v>1.4</v>
      </c>
      <c r="I23" s="27">
        <v>1.5</v>
      </c>
      <c r="J23" s="110">
        <f t="shared" si="1"/>
        <v>1.3333333333333333</v>
      </c>
      <c r="K23" s="27">
        <v>5.0999999999999996</v>
      </c>
      <c r="L23" s="27">
        <v>4.9000000000000004</v>
      </c>
      <c r="M23" s="110">
        <f t="shared" si="2"/>
        <v>5</v>
      </c>
      <c r="N23" s="27">
        <v>5.5</v>
      </c>
      <c r="O23" s="27">
        <v>5.6</v>
      </c>
      <c r="P23" s="27">
        <v>5.3</v>
      </c>
      <c r="Q23" s="110">
        <f t="shared" si="3"/>
        <v>5.4666666666666659</v>
      </c>
      <c r="R23" s="28"/>
      <c r="S23" s="42">
        <f>((C23+D23+E23)/3)+((G23+H23+I23)/3)+((K23+L23)/2)+((N23+O23+P23)/3)-R23</f>
        <v>12.533333333333331</v>
      </c>
      <c r="T23" s="81">
        <v>15</v>
      </c>
      <c r="U23" s="58"/>
      <c r="V23" s="5">
        <v>15</v>
      </c>
      <c r="W23" s="85" t="s">
        <v>106</v>
      </c>
      <c r="X23" s="29">
        <v>0.3</v>
      </c>
      <c r="Y23" s="27">
        <v>0.4</v>
      </c>
      <c r="Z23" s="27">
        <v>0.5</v>
      </c>
      <c r="AA23" s="110">
        <f t="shared" si="4"/>
        <v>0.39999999999999997</v>
      </c>
      <c r="AB23" s="27">
        <v>0</v>
      </c>
      <c r="AC23" s="27">
        <v>0</v>
      </c>
      <c r="AD23" s="27">
        <v>0</v>
      </c>
      <c r="AE23" s="110">
        <f t="shared" si="5"/>
        <v>0</v>
      </c>
      <c r="AF23" s="27">
        <v>6.5</v>
      </c>
      <c r="AG23" s="27">
        <v>6.7</v>
      </c>
      <c r="AH23" s="110">
        <f t="shared" si="6"/>
        <v>6.6</v>
      </c>
      <c r="AI23" s="27">
        <v>6.1</v>
      </c>
      <c r="AJ23" s="27">
        <v>6</v>
      </c>
      <c r="AK23" s="27">
        <v>6.5</v>
      </c>
      <c r="AL23" s="110">
        <f t="shared" si="7"/>
        <v>6.2</v>
      </c>
      <c r="AM23" s="28"/>
      <c r="AN23" s="42">
        <f t="shared" si="9"/>
        <v>13.2</v>
      </c>
      <c r="AO23" s="81">
        <v>15</v>
      </c>
    </row>
    <row r="24" spans="1:41" ht="15" customHeight="1" thickBot="1">
      <c r="A24" s="5">
        <v>16</v>
      </c>
      <c r="B24" s="85" t="s">
        <v>39</v>
      </c>
      <c r="C24" s="29">
        <v>0.4</v>
      </c>
      <c r="D24" s="27">
        <v>0.1</v>
      </c>
      <c r="E24" s="27">
        <v>0.2</v>
      </c>
      <c r="F24" s="110">
        <f t="shared" si="0"/>
        <v>0.23333333333333331</v>
      </c>
      <c r="G24" s="27">
        <v>1</v>
      </c>
      <c r="H24" s="27">
        <v>1</v>
      </c>
      <c r="I24" s="27">
        <v>1</v>
      </c>
      <c r="J24" s="110">
        <f t="shared" si="1"/>
        <v>1</v>
      </c>
      <c r="K24" s="27">
        <v>5.6</v>
      </c>
      <c r="L24" s="27">
        <v>5.4</v>
      </c>
      <c r="M24" s="110">
        <f t="shared" si="2"/>
        <v>5.5</v>
      </c>
      <c r="N24" s="27">
        <v>5.8</v>
      </c>
      <c r="O24" s="27">
        <v>5.8</v>
      </c>
      <c r="P24" s="27">
        <v>5.2</v>
      </c>
      <c r="Q24" s="110">
        <f t="shared" si="3"/>
        <v>5.6000000000000005</v>
      </c>
      <c r="R24" s="28"/>
      <c r="S24" s="42">
        <f>((C24+D24+E24)/3)+((G24+H24+I24)/3)+((K24+L24)/2)+((N24+O24+P24)/3)-R24</f>
        <v>12.333333333333334</v>
      </c>
      <c r="T24" s="81">
        <v>16</v>
      </c>
      <c r="U24" s="58"/>
      <c r="V24" s="5">
        <v>16</v>
      </c>
      <c r="W24" s="85" t="s">
        <v>107</v>
      </c>
      <c r="X24" s="29">
        <v>0.1</v>
      </c>
      <c r="Y24" s="27">
        <v>0.4</v>
      </c>
      <c r="Z24" s="27">
        <v>0.6</v>
      </c>
      <c r="AA24" s="110">
        <f t="shared" si="4"/>
        <v>0.3666666666666667</v>
      </c>
      <c r="AB24" s="27">
        <v>0</v>
      </c>
      <c r="AC24" s="27">
        <v>0</v>
      </c>
      <c r="AD24" s="27">
        <v>0</v>
      </c>
      <c r="AE24" s="110">
        <f t="shared" si="5"/>
        <v>0</v>
      </c>
      <c r="AF24" s="27">
        <v>6.1</v>
      </c>
      <c r="AG24" s="27">
        <v>5.5</v>
      </c>
      <c r="AH24" s="110">
        <f t="shared" si="6"/>
        <v>5.8</v>
      </c>
      <c r="AI24" s="27">
        <v>7.2</v>
      </c>
      <c r="AJ24" s="27">
        <v>6.8</v>
      </c>
      <c r="AK24" s="27">
        <v>7</v>
      </c>
      <c r="AL24" s="110">
        <f t="shared" si="7"/>
        <v>7</v>
      </c>
      <c r="AM24" s="28"/>
      <c r="AN24" s="42">
        <f t="shared" si="9"/>
        <v>13.166666666666666</v>
      </c>
      <c r="AO24" s="81">
        <v>16</v>
      </c>
    </row>
    <row r="25" spans="1:41" ht="15" customHeight="1" thickBot="1">
      <c r="A25" s="5">
        <v>17</v>
      </c>
      <c r="B25" s="85" t="s">
        <v>29</v>
      </c>
      <c r="C25" s="29">
        <v>0</v>
      </c>
      <c r="D25" s="27">
        <v>0.1</v>
      </c>
      <c r="E25" s="27">
        <v>0</v>
      </c>
      <c r="F25" s="110">
        <f t="shared" si="0"/>
        <v>3.3333333333333333E-2</v>
      </c>
      <c r="G25" s="27">
        <v>0.7</v>
      </c>
      <c r="H25" s="27">
        <v>1.1000000000000001</v>
      </c>
      <c r="I25" s="27">
        <v>0.9</v>
      </c>
      <c r="J25" s="110">
        <f t="shared" si="1"/>
        <v>0.9</v>
      </c>
      <c r="K25" s="27">
        <v>6</v>
      </c>
      <c r="L25" s="27">
        <v>5.7</v>
      </c>
      <c r="M25" s="110">
        <f t="shared" si="2"/>
        <v>5.85</v>
      </c>
      <c r="N25" s="27">
        <v>5.8</v>
      </c>
      <c r="O25" s="27">
        <v>5.5</v>
      </c>
      <c r="P25" s="27">
        <v>5.2</v>
      </c>
      <c r="Q25" s="110">
        <f t="shared" si="3"/>
        <v>5.5</v>
      </c>
      <c r="R25" s="28"/>
      <c r="S25" s="42">
        <f>((C25+D25+E25)/3)+((G25+H25+I25)/3)+((K25+L25)/2)+((N25+O25+P25)/3)-R25</f>
        <v>12.283333333333333</v>
      </c>
      <c r="T25" s="81">
        <v>17</v>
      </c>
      <c r="U25" s="58"/>
      <c r="V25" s="5">
        <v>17</v>
      </c>
      <c r="W25" s="85" t="s">
        <v>110</v>
      </c>
      <c r="X25" s="29">
        <v>0.1</v>
      </c>
      <c r="Y25" s="27">
        <v>0.1</v>
      </c>
      <c r="Z25" s="27">
        <v>0</v>
      </c>
      <c r="AA25" s="110">
        <f t="shared" si="4"/>
        <v>6.6666666666666666E-2</v>
      </c>
      <c r="AB25" s="27">
        <v>0</v>
      </c>
      <c r="AC25" s="27">
        <v>0</v>
      </c>
      <c r="AD25" s="27">
        <v>0</v>
      </c>
      <c r="AE25" s="110">
        <f t="shared" si="5"/>
        <v>0</v>
      </c>
      <c r="AF25" s="27">
        <v>7</v>
      </c>
      <c r="AG25" s="27">
        <v>7</v>
      </c>
      <c r="AH25" s="110">
        <f t="shared" si="6"/>
        <v>7</v>
      </c>
      <c r="AI25" s="27">
        <v>6.2</v>
      </c>
      <c r="AJ25" s="27">
        <v>5.6</v>
      </c>
      <c r="AK25" s="27">
        <v>6.2</v>
      </c>
      <c r="AL25" s="110">
        <f t="shared" si="7"/>
        <v>6</v>
      </c>
      <c r="AM25" s="28"/>
      <c r="AN25" s="42">
        <f t="shared" si="9"/>
        <v>13.066666666666666</v>
      </c>
      <c r="AO25" s="81">
        <v>17</v>
      </c>
    </row>
    <row r="26" spans="1:41" ht="15" customHeight="1" thickBot="1">
      <c r="A26" s="5">
        <v>18</v>
      </c>
      <c r="B26" s="85" t="s">
        <v>294</v>
      </c>
      <c r="C26" s="29">
        <v>0.5</v>
      </c>
      <c r="D26" s="27">
        <v>0.1</v>
      </c>
      <c r="E26" s="27">
        <v>0</v>
      </c>
      <c r="F26" s="110">
        <f t="shared" si="0"/>
        <v>0.19999999999999998</v>
      </c>
      <c r="G26" s="27">
        <v>1.1000000000000001</v>
      </c>
      <c r="H26" s="27">
        <v>1.2</v>
      </c>
      <c r="I26" s="27">
        <v>1.2</v>
      </c>
      <c r="J26" s="110">
        <f t="shared" si="1"/>
        <v>1.1666666666666667</v>
      </c>
      <c r="K26" s="27">
        <v>5.7</v>
      </c>
      <c r="L26" s="27">
        <v>5.0999999999999996</v>
      </c>
      <c r="M26" s="110">
        <f t="shared" si="2"/>
        <v>5.4</v>
      </c>
      <c r="N26" s="27">
        <v>5.6</v>
      </c>
      <c r="O26" s="27">
        <v>5.3</v>
      </c>
      <c r="P26" s="27">
        <v>5.6</v>
      </c>
      <c r="Q26" s="110">
        <f t="shared" si="3"/>
        <v>5.5</v>
      </c>
      <c r="R26" s="28"/>
      <c r="S26" s="42">
        <f>((C26+D26+E26)/3)+((G26+H26+I26)/3)+((K26+L26)/2)+((N26+O26+P26)/3)-R26</f>
        <v>12.266666666666667</v>
      </c>
      <c r="T26" s="81">
        <v>18</v>
      </c>
      <c r="U26" s="58"/>
      <c r="V26" s="5">
        <v>18</v>
      </c>
      <c r="W26" s="85" t="s">
        <v>116</v>
      </c>
      <c r="X26" s="29">
        <v>0.8</v>
      </c>
      <c r="Y26" s="27">
        <v>1.3</v>
      </c>
      <c r="Z26" s="27">
        <v>0.9</v>
      </c>
      <c r="AA26" s="110">
        <f t="shared" si="4"/>
        <v>1</v>
      </c>
      <c r="AB26" s="27">
        <v>0</v>
      </c>
      <c r="AC26" s="27">
        <v>0</v>
      </c>
      <c r="AD26" s="27">
        <v>0</v>
      </c>
      <c r="AE26" s="110">
        <f t="shared" si="5"/>
        <v>0</v>
      </c>
      <c r="AF26" s="27">
        <v>6.3</v>
      </c>
      <c r="AG26" s="27">
        <v>5.8</v>
      </c>
      <c r="AH26" s="110">
        <f t="shared" si="6"/>
        <v>6.05</v>
      </c>
      <c r="AI26" s="27">
        <v>6.1</v>
      </c>
      <c r="AJ26" s="27">
        <v>5.7</v>
      </c>
      <c r="AK26" s="27">
        <v>5.8</v>
      </c>
      <c r="AL26" s="110">
        <f t="shared" si="7"/>
        <v>5.8666666666666671</v>
      </c>
      <c r="AM26" s="28"/>
      <c r="AN26" s="42">
        <f t="shared" si="9"/>
        <v>12.916666666666668</v>
      </c>
      <c r="AO26" s="81">
        <v>18</v>
      </c>
    </row>
    <row r="27" spans="1:41" ht="15" customHeight="1" thickBot="1">
      <c r="A27" s="5">
        <v>19</v>
      </c>
      <c r="B27" s="85" t="s">
        <v>41</v>
      </c>
      <c r="C27" s="29">
        <v>0.1</v>
      </c>
      <c r="D27" s="27">
        <v>0.1</v>
      </c>
      <c r="E27" s="27">
        <v>0.1</v>
      </c>
      <c r="F27" s="110">
        <f t="shared" si="0"/>
        <v>0.10000000000000002</v>
      </c>
      <c r="G27" s="27">
        <v>1.7</v>
      </c>
      <c r="H27" s="27">
        <v>1.4</v>
      </c>
      <c r="I27" s="27">
        <v>1.4</v>
      </c>
      <c r="J27" s="110">
        <f t="shared" si="1"/>
        <v>1.5</v>
      </c>
      <c r="K27" s="27">
        <v>5.3</v>
      </c>
      <c r="L27" s="27">
        <v>5.6</v>
      </c>
      <c r="M27" s="110">
        <f t="shared" si="2"/>
        <v>5.4499999999999993</v>
      </c>
      <c r="N27" s="27">
        <v>5</v>
      </c>
      <c r="O27" s="27">
        <v>5.3</v>
      </c>
      <c r="P27" s="27">
        <v>5.0999999999999996</v>
      </c>
      <c r="Q27" s="110">
        <f t="shared" si="3"/>
        <v>5.1333333333333337</v>
      </c>
      <c r="R27" s="28"/>
      <c r="S27" s="42">
        <f>((C27+D27+E27)/3)+((G27+H27+I27)/3)+((K27+L27)/2)+((N27+O27+P27)/3)-R27</f>
        <v>12.183333333333334</v>
      </c>
      <c r="T27" s="81">
        <v>19</v>
      </c>
      <c r="U27" s="58"/>
      <c r="V27" s="5">
        <v>19</v>
      </c>
      <c r="W27" s="85" t="s">
        <v>118</v>
      </c>
      <c r="X27" s="29">
        <v>0</v>
      </c>
      <c r="Y27" s="27">
        <v>0</v>
      </c>
      <c r="Z27" s="27">
        <v>0</v>
      </c>
      <c r="AA27" s="110">
        <f t="shared" si="4"/>
        <v>0</v>
      </c>
      <c r="AB27" s="27">
        <v>0.8</v>
      </c>
      <c r="AC27" s="27">
        <v>0.8</v>
      </c>
      <c r="AD27" s="27">
        <v>1.1000000000000001</v>
      </c>
      <c r="AE27" s="110">
        <f t="shared" si="5"/>
        <v>0.9</v>
      </c>
      <c r="AF27" s="27">
        <v>6.6</v>
      </c>
      <c r="AG27" s="27">
        <v>7</v>
      </c>
      <c r="AH27" s="110">
        <f t="shared" si="6"/>
        <v>6.8</v>
      </c>
      <c r="AI27" s="27">
        <v>5</v>
      </c>
      <c r="AJ27" s="27">
        <v>4.9000000000000004</v>
      </c>
      <c r="AK27" s="27">
        <v>4.8</v>
      </c>
      <c r="AL27" s="110">
        <f t="shared" si="7"/>
        <v>4.8999999999999995</v>
      </c>
      <c r="AM27" s="28"/>
      <c r="AN27" s="42">
        <f t="shared" si="9"/>
        <v>12.6</v>
      </c>
      <c r="AO27" s="81">
        <v>19</v>
      </c>
    </row>
    <row r="28" spans="1:41" ht="15" customHeight="1" thickBot="1">
      <c r="A28" s="5">
        <v>20</v>
      </c>
      <c r="B28" s="85" t="s">
        <v>43</v>
      </c>
      <c r="C28" s="29">
        <v>0.1</v>
      </c>
      <c r="D28" s="27">
        <v>0.1</v>
      </c>
      <c r="E28" s="27">
        <v>0</v>
      </c>
      <c r="F28" s="110">
        <f t="shared" si="0"/>
        <v>6.6666666666666666E-2</v>
      </c>
      <c r="G28" s="27">
        <v>1.2</v>
      </c>
      <c r="H28" s="27">
        <v>0.7</v>
      </c>
      <c r="I28" s="27">
        <v>0.7</v>
      </c>
      <c r="J28" s="110">
        <f t="shared" si="1"/>
        <v>0.86666666666666659</v>
      </c>
      <c r="K28" s="27">
        <v>5.4</v>
      </c>
      <c r="L28" s="27">
        <v>5.7</v>
      </c>
      <c r="M28" s="110">
        <f t="shared" si="2"/>
        <v>5.5500000000000007</v>
      </c>
      <c r="N28" s="27">
        <v>5.5</v>
      </c>
      <c r="O28" s="27">
        <v>5.4</v>
      </c>
      <c r="P28" s="27">
        <v>5.8</v>
      </c>
      <c r="Q28" s="110">
        <f t="shared" si="3"/>
        <v>5.5666666666666664</v>
      </c>
      <c r="R28" s="28"/>
      <c r="S28" s="42">
        <v>12.06</v>
      </c>
      <c r="T28" s="81">
        <v>20</v>
      </c>
      <c r="U28" s="58"/>
      <c r="V28" s="5">
        <v>20</v>
      </c>
      <c r="W28" s="85" t="s">
        <v>112</v>
      </c>
      <c r="X28" s="29">
        <v>0.3</v>
      </c>
      <c r="Y28" s="27">
        <v>0.4</v>
      </c>
      <c r="Z28" s="27">
        <v>0.6</v>
      </c>
      <c r="AA28" s="110">
        <f t="shared" si="4"/>
        <v>0.43333333333333329</v>
      </c>
      <c r="AB28" s="27">
        <v>0</v>
      </c>
      <c r="AC28" s="27">
        <v>0</v>
      </c>
      <c r="AD28" s="27">
        <v>0</v>
      </c>
      <c r="AE28" s="110">
        <f t="shared" si="5"/>
        <v>0</v>
      </c>
      <c r="AF28" s="27">
        <v>6</v>
      </c>
      <c r="AG28" s="27">
        <v>5.9</v>
      </c>
      <c r="AH28" s="110">
        <f t="shared" si="6"/>
        <v>5.95</v>
      </c>
      <c r="AI28" s="27">
        <v>5.4</v>
      </c>
      <c r="AJ28" s="27">
        <v>5.8</v>
      </c>
      <c r="AK28" s="27">
        <v>6</v>
      </c>
      <c r="AL28" s="110">
        <f t="shared" si="7"/>
        <v>5.7333333333333334</v>
      </c>
      <c r="AM28" s="28"/>
      <c r="AN28" s="42">
        <v>12.11</v>
      </c>
      <c r="AO28" s="81">
        <v>20</v>
      </c>
    </row>
    <row r="29" spans="1:41" ht="15" customHeight="1" thickBot="1">
      <c r="A29" s="5">
        <v>21</v>
      </c>
      <c r="B29" s="85" t="s">
        <v>30</v>
      </c>
      <c r="C29" s="29">
        <v>0.9</v>
      </c>
      <c r="D29" s="27">
        <v>0.9</v>
      </c>
      <c r="E29" s="27">
        <v>0.9</v>
      </c>
      <c r="F29" s="110">
        <f t="shared" si="0"/>
        <v>0.9</v>
      </c>
      <c r="G29" s="27">
        <v>0.6</v>
      </c>
      <c r="H29" s="27">
        <v>0.3</v>
      </c>
      <c r="I29" s="27">
        <v>0.9</v>
      </c>
      <c r="J29" s="110">
        <f t="shared" si="1"/>
        <v>0.6</v>
      </c>
      <c r="K29" s="27">
        <v>5.4</v>
      </c>
      <c r="L29" s="27">
        <v>5.7</v>
      </c>
      <c r="M29" s="110">
        <f t="shared" si="2"/>
        <v>5.5500000000000007</v>
      </c>
      <c r="N29" s="27">
        <v>5</v>
      </c>
      <c r="O29" s="27">
        <v>5</v>
      </c>
      <c r="P29" s="27">
        <v>4.7</v>
      </c>
      <c r="Q29" s="110">
        <f t="shared" si="3"/>
        <v>4.8999999999999995</v>
      </c>
      <c r="R29" s="28"/>
      <c r="S29" s="42">
        <f>((C29+D29+E29)/3)+((G29+H29+I29)/3)+((K29+L29)/2)+((N29+O29+P29)/3)-R29</f>
        <v>11.95</v>
      </c>
      <c r="T29" s="81">
        <v>21</v>
      </c>
      <c r="U29" s="58"/>
      <c r="V29" s="5">
        <v>21</v>
      </c>
      <c r="W29" s="85" t="s">
        <v>102</v>
      </c>
      <c r="X29" s="29">
        <v>0.8</v>
      </c>
      <c r="Y29" s="27">
        <v>1.1000000000000001</v>
      </c>
      <c r="Z29" s="27">
        <v>0.9</v>
      </c>
      <c r="AA29" s="110">
        <f t="shared" si="4"/>
        <v>0.93333333333333346</v>
      </c>
      <c r="AB29" s="27">
        <v>0</v>
      </c>
      <c r="AC29" s="27">
        <v>0</v>
      </c>
      <c r="AD29" s="27">
        <v>0.4</v>
      </c>
      <c r="AE29" s="110">
        <f t="shared" si="5"/>
        <v>0.13333333333333333</v>
      </c>
      <c r="AF29" s="27">
        <v>5.2</v>
      </c>
      <c r="AG29" s="27">
        <v>5.4</v>
      </c>
      <c r="AH29" s="110">
        <f t="shared" si="6"/>
        <v>5.3000000000000007</v>
      </c>
      <c r="AI29" s="27">
        <v>6.5</v>
      </c>
      <c r="AJ29" s="27">
        <v>6</v>
      </c>
      <c r="AK29" s="27">
        <v>6.4</v>
      </c>
      <c r="AL29" s="110">
        <f t="shared" si="7"/>
        <v>6.3</v>
      </c>
      <c r="AM29" s="28">
        <v>0.6</v>
      </c>
      <c r="AN29" s="42">
        <v>12.06</v>
      </c>
      <c r="AO29" s="81">
        <v>21</v>
      </c>
    </row>
    <row r="30" spans="1:41" ht="15" customHeight="1" thickBot="1">
      <c r="A30" s="5">
        <v>22</v>
      </c>
      <c r="B30" s="85" t="s">
        <v>27</v>
      </c>
      <c r="C30" s="29">
        <v>0</v>
      </c>
      <c r="D30" s="27">
        <v>0.1</v>
      </c>
      <c r="E30" s="27">
        <v>0.3</v>
      </c>
      <c r="F30" s="110">
        <f t="shared" si="0"/>
        <v>0.13333333333333333</v>
      </c>
      <c r="G30" s="27">
        <v>1.2</v>
      </c>
      <c r="H30" s="27">
        <v>1.6</v>
      </c>
      <c r="I30" s="27">
        <v>1.2</v>
      </c>
      <c r="J30" s="110">
        <f t="shared" si="1"/>
        <v>1.3333333333333333</v>
      </c>
      <c r="K30" s="27">
        <v>5.0999999999999996</v>
      </c>
      <c r="L30" s="27">
        <v>5</v>
      </c>
      <c r="M30" s="110">
        <f t="shared" si="2"/>
        <v>5.05</v>
      </c>
      <c r="N30" s="27">
        <v>5.4</v>
      </c>
      <c r="O30" s="27">
        <v>5.2</v>
      </c>
      <c r="P30" s="27">
        <v>5.4</v>
      </c>
      <c r="Q30" s="110">
        <f t="shared" si="3"/>
        <v>5.333333333333333</v>
      </c>
      <c r="R30" s="28"/>
      <c r="S30" s="42">
        <v>11.84</v>
      </c>
      <c r="T30" s="81">
        <v>22</v>
      </c>
      <c r="U30" s="58"/>
      <c r="V30" s="5">
        <v>22</v>
      </c>
      <c r="W30" s="85" t="s">
        <v>120</v>
      </c>
      <c r="X30" s="29">
        <v>0</v>
      </c>
      <c r="Y30" s="27">
        <v>0.1</v>
      </c>
      <c r="Z30" s="27">
        <v>0.1</v>
      </c>
      <c r="AA30" s="110">
        <f t="shared" si="4"/>
        <v>6.6666666666666666E-2</v>
      </c>
      <c r="AB30" s="27">
        <v>0.6</v>
      </c>
      <c r="AC30" s="27">
        <v>0.3</v>
      </c>
      <c r="AD30" s="27">
        <v>0.6</v>
      </c>
      <c r="AE30" s="110">
        <f t="shared" si="5"/>
        <v>0.5</v>
      </c>
      <c r="AF30" s="27">
        <v>4.8</v>
      </c>
      <c r="AG30" s="27">
        <v>4.9000000000000004</v>
      </c>
      <c r="AH30" s="110">
        <f t="shared" si="6"/>
        <v>4.8499999999999996</v>
      </c>
      <c r="AI30" s="27">
        <v>6.9</v>
      </c>
      <c r="AJ30" s="27">
        <v>6.6</v>
      </c>
      <c r="AK30" s="27">
        <v>6.4</v>
      </c>
      <c r="AL30" s="110">
        <f t="shared" si="7"/>
        <v>6.6333333333333329</v>
      </c>
      <c r="AM30" s="28"/>
      <c r="AN30" s="42">
        <f>((X30+Y30+Z30)/3)+((AB30+AC30+AD30)/3)+((AF30+AG30)/2)+((AI30+AJ30+AK30)/3)-AM30</f>
        <v>12.049999999999999</v>
      </c>
      <c r="AO30" s="81">
        <v>22</v>
      </c>
    </row>
    <row r="31" spans="1:41" ht="15" customHeight="1" thickBot="1">
      <c r="A31" s="5">
        <v>23</v>
      </c>
      <c r="B31" s="85" t="s">
        <v>298</v>
      </c>
      <c r="C31" s="29">
        <v>0.1</v>
      </c>
      <c r="D31" s="27">
        <v>0.1</v>
      </c>
      <c r="E31" s="27">
        <v>0.1</v>
      </c>
      <c r="F31" s="110">
        <f t="shared" si="0"/>
        <v>0.10000000000000002</v>
      </c>
      <c r="G31" s="27">
        <v>1.2</v>
      </c>
      <c r="H31" s="27">
        <v>1.1000000000000001</v>
      </c>
      <c r="I31" s="27">
        <v>1.1000000000000001</v>
      </c>
      <c r="J31" s="110">
        <f t="shared" si="1"/>
        <v>1.1333333333333333</v>
      </c>
      <c r="K31" s="27">
        <v>4.5</v>
      </c>
      <c r="L31" s="27">
        <v>5.0999999999999996</v>
      </c>
      <c r="M31" s="110">
        <f t="shared" si="2"/>
        <v>4.8</v>
      </c>
      <c r="N31" s="27">
        <v>5.8</v>
      </c>
      <c r="O31" s="27">
        <v>5.5</v>
      </c>
      <c r="P31" s="27">
        <v>5.6</v>
      </c>
      <c r="Q31" s="110">
        <f t="shared" si="3"/>
        <v>5.6333333333333329</v>
      </c>
      <c r="R31" s="28"/>
      <c r="S31" s="42">
        <v>11.66</v>
      </c>
      <c r="T31" s="81">
        <v>23</v>
      </c>
      <c r="U31" s="58"/>
      <c r="V31" s="5">
        <v>23</v>
      </c>
      <c r="W31" s="85" t="s">
        <v>121</v>
      </c>
      <c r="X31" s="29">
        <v>0.6</v>
      </c>
      <c r="Y31" s="27">
        <v>0.9</v>
      </c>
      <c r="Z31" s="27">
        <v>0.6</v>
      </c>
      <c r="AA31" s="110">
        <f t="shared" si="4"/>
        <v>0.70000000000000007</v>
      </c>
      <c r="AB31" s="27">
        <v>1.3</v>
      </c>
      <c r="AC31" s="27">
        <v>1</v>
      </c>
      <c r="AD31" s="27">
        <v>1.6</v>
      </c>
      <c r="AE31" s="110">
        <f t="shared" si="5"/>
        <v>1.3</v>
      </c>
      <c r="AF31" s="27">
        <v>4</v>
      </c>
      <c r="AG31" s="27">
        <v>4.3</v>
      </c>
      <c r="AH31" s="110">
        <f t="shared" si="6"/>
        <v>4.1500000000000004</v>
      </c>
      <c r="AI31" s="27">
        <v>5.8</v>
      </c>
      <c r="AJ31" s="27">
        <v>5.2</v>
      </c>
      <c r="AK31" s="27">
        <v>5.6</v>
      </c>
      <c r="AL31" s="110">
        <f t="shared" si="7"/>
        <v>5.5333333333333341</v>
      </c>
      <c r="AM31" s="28"/>
      <c r="AN31" s="42">
        <f>((X31+Y31+Z31)/3)+((AB31+AC31+AD31)/3)+((AF31+AG31)/2)+((AI31+AJ31+AK31)/3)-AM31</f>
        <v>11.683333333333334</v>
      </c>
      <c r="AO31" s="81">
        <v>23</v>
      </c>
    </row>
    <row r="32" spans="1:41" ht="15" customHeight="1" thickBot="1">
      <c r="A32" s="5">
        <v>24</v>
      </c>
      <c r="B32" s="85" t="s">
        <v>301</v>
      </c>
      <c r="C32" s="29">
        <v>0</v>
      </c>
      <c r="D32" s="27">
        <v>0</v>
      </c>
      <c r="E32" s="27">
        <v>0</v>
      </c>
      <c r="F32" s="110">
        <f t="shared" si="0"/>
        <v>0</v>
      </c>
      <c r="G32" s="27">
        <v>0.3</v>
      </c>
      <c r="H32" s="27">
        <v>0.4</v>
      </c>
      <c r="I32" s="27">
        <v>0.5</v>
      </c>
      <c r="J32" s="110">
        <f t="shared" si="1"/>
        <v>0.39999999999999997</v>
      </c>
      <c r="K32" s="27">
        <v>5.7</v>
      </c>
      <c r="L32" s="27">
        <v>5.0999999999999996</v>
      </c>
      <c r="M32" s="110">
        <f t="shared" si="2"/>
        <v>5.4</v>
      </c>
      <c r="N32" s="27">
        <v>5.5</v>
      </c>
      <c r="O32" s="27">
        <v>5.8</v>
      </c>
      <c r="P32" s="27">
        <v>5.6</v>
      </c>
      <c r="Q32" s="110">
        <f t="shared" si="3"/>
        <v>5.6333333333333329</v>
      </c>
      <c r="R32" s="28"/>
      <c r="S32" s="42">
        <f>((C32+D32+E32)/3)+((G32+H32+I32)/3)+((K32+L32)/2)+((N32+O32+P32)/3)-R32</f>
        <v>11.433333333333334</v>
      </c>
      <c r="T32" s="81">
        <v>24</v>
      </c>
      <c r="U32" s="58"/>
      <c r="V32" s="5">
        <v>24</v>
      </c>
      <c r="W32" s="85" t="s">
        <v>100</v>
      </c>
      <c r="X32" s="29">
        <v>0.1</v>
      </c>
      <c r="Y32" s="27">
        <v>0.3</v>
      </c>
      <c r="Z32" s="27">
        <v>0.4</v>
      </c>
      <c r="AA32" s="110">
        <f t="shared" si="4"/>
        <v>0.26666666666666666</v>
      </c>
      <c r="AB32" s="27">
        <v>0</v>
      </c>
      <c r="AC32" s="27">
        <v>0</v>
      </c>
      <c r="AD32" s="27">
        <v>0</v>
      </c>
      <c r="AE32" s="110">
        <f t="shared" si="5"/>
        <v>0</v>
      </c>
      <c r="AF32" s="27">
        <v>6</v>
      </c>
      <c r="AG32" s="27">
        <v>6.5</v>
      </c>
      <c r="AH32" s="110">
        <f t="shared" si="6"/>
        <v>6.25</v>
      </c>
      <c r="AI32" s="27">
        <v>5.5</v>
      </c>
      <c r="AJ32" s="27">
        <v>5.3</v>
      </c>
      <c r="AK32" s="27">
        <v>5</v>
      </c>
      <c r="AL32" s="110">
        <f t="shared" si="7"/>
        <v>5.2666666666666666</v>
      </c>
      <c r="AM32" s="28">
        <v>0.6</v>
      </c>
      <c r="AN32" s="42">
        <v>11.19</v>
      </c>
      <c r="AO32" s="81">
        <v>24</v>
      </c>
    </row>
    <row r="33" spans="1:41" ht="15" customHeight="1" thickBot="1">
      <c r="A33" s="5">
        <v>25</v>
      </c>
      <c r="B33" s="85" t="s">
        <v>38</v>
      </c>
      <c r="C33" s="29">
        <v>0</v>
      </c>
      <c r="D33" s="27">
        <v>0</v>
      </c>
      <c r="E33" s="27">
        <v>0</v>
      </c>
      <c r="F33" s="110">
        <f t="shared" si="0"/>
        <v>0</v>
      </c>
      <c r="G33" s="27">
        <v>0.8</v>
      </c>
      <c r="H33" s="27">
        <v>0.7</v>
      </c>
      <c r="I33" s="27">
        <v>0.7</v>
      </c>
      <c r="J33" s="110">
        <f t="shared" si="1"/>
        <v>0.73333333333333339</v>
      </c>
      <c r="K33" s="27">
        <v>5.3</v>
      </c>
      <c r="L33" s="27">
        <v>4.7</v>
      </c>
      <c r="M33" s="110">
        <f t="shared" si="2"/>
        <v>5</v>
      </c>
      <c r="N33" s="27">
        <v>5.5</v>
      </c>
      <c r="O33" s="27">
        <v>5.3</v>
      </c>
      <c r="P33" s="27">
        <v>5.0999999999999996</v>
      </c>
      <c r="Q33" s="110">
        <f t="shared" si="3"/>
        <v>5.3</v>
      </c>
      <c r="R33" s="28"/>
      <c r="S33" s="42">
        <f>((C33+D33+E33)/3)+((G33+H33+I33)/3)+((K33+L33)/2)+((N33+O33+P33)/3)-R33</f>
        <v>11.033333333333333</v>
      </c>
      <c r="T33" s="81">
        <v>25</v>
      </c>
      <c r="U33" s="58"/>
      <c r="V33" s="5">
        <v>25</v>
      </c>
      <c r="W33" s="85" t="s">
        <v>303</v>
      </c>
      <c r="X33" s="29">
        <v>0.1</v>
      </c>
      <c r="Y33" s="27">
        <v>0</v>
      </c>
      <c r="Z33" s="27">
        <v>0.1</v>
      </c>
      <c r="AA33" s="110">
        <f t="shared" si="4"/>
        <v>6.6666666666666666E-2</v>
      </c>
      <c r="AB33" s="27">
        <v>0.4</v>
      </c>
      <c r="AC33" s="27">
        <v>0.2</v>
      </c>
      <c r="AD33" s="27">
        <v>0.7</v>
      </c>
      <c r="AE33" s="110">
        <f t="shared" si="5"/>
        <v>0.43333333333333335</v>
      </c>
      <c r="AF33" s="27">
        <v>5.0999999999999996</v>
      </c>
      <c r="AG33" s="27">
        <v>4.5</v>
      </c>
      <c r="AH33" s="110">
        <f t="shared" si="6"/>
        <v>4.8</v>
      </c>
      <c r="AI33" s="27">
        <v>5.9</v>
      </c>
      <c r="AJ33" s="27">
        <v>5.5</v>
      </c>
      <c r="AK33" s="27">
        <v>5.6</v>
      </c>
      <c r="AL33" s="110">
        <f t="shared" si="7"/>
        <v>5.666666666666667</v>
      </c>
      <c r="AM33" s="28"/>
      <c r="AN33" s="42">
        <f>((X33+Y33+Z33)/3)+((AB33+AC33+AD33)/3)+((AF33+AG33)/2)+((AI33+AJ33+AK33)/3)-AM33</f>
        <v>10.966666666666667</v>
      </c>
      <c r="AO33" s="81">
        <v>25</v>
      </c>
    </row>
    <row r="34" spans="1:41" ht="15" customHeight="1" thickBot="1">
      <c r="A34" s="5">
        <v>26</v>
      </c>
      <c r="B34" s="85" t="s">
        <v>23</v>
      </c>
      <c r="C34" s="29">
        <v>0.1</v>
      </c>
      <c r="D34" s="27">
        <v>0.6</v>
      </c>
      <c r="E34" s="27">
        <v>0.3</v>
      </c>
      <c r="F34" s="110">
        <f t="shared" si="0"/>
        <v>0.33333333333333331</v>
      </c>
      <c r="G34" s="27">
        <v>1.1000000000000001</v>
      </c>
      <c r="H34" s="27">
        <v>0.8</v>
      </c>
      <c r="I34" s="27">
        <v>0.6</v>
      </c>
      <c r="J34" s="110">
        <f t="shared" si="1"/>
        <v>0.83333333333333337</v>
      </c>
      <c r="K34" s="27">
        <v>4.2</v>
      </c>
      <c r="L34" s="27">
        <v>4.8</v>
      </c>
      <c r="M34" s="110">
        <f t="shared" si="2"/>
        <v>4.5</v>
      </c>
      <c r="N34" s="27">
        <v>5.2</v>
      </c>
      <c r="O34" s="27">
        <v>5</v>
      </c>
      <c r="P34" s="27">
        <v>5.2</v>
      </c>
      <c r="Q34" s="110">
        <f t="shared" si="3"/>
        <v>5.1333333333333329</v>
      </c>
      <c r="R34" s="28"/>
      <c r="S34" s="42">
        <v>10.79</v>
      </c>
      <c r="T34" s="81">
        <v>26</v>
      </c>
      <c r="U34" s="58"/>
      <c r="V34" s="5">
        <v>26</v>
      </c>
      <c r="W34" s="85" t="s">
        <v>124</v>
      </c>
      <c r="X34" s="29">
        <v>0.5</v>
      </c>
      <c r="Y34" s="27">
        <v>0.6</v>
      </c>
      <c r="Z34" s="27">
        <v>0.9</v>
      </c>
      <c r="AA34" s="110">
        <f t="shared" si="4"/>
        <v>0.66666666666666663</v>
      </c>
      <c r="AB34" s="27">
        <v>0.3</v>
      </c>
      <c r="AC34" s="27">
        <v>0.3</v>
      </c>
      <c r="AD34" s="27">
        <v>0.2</v>
      </c>
      <c r="AE34" s="110">
        <f t="shared" si="5"/>
        <v>0.26666666666666666</v>
      </c>
      <c r="AF34" s="27">
        <v>4.5</v>
      </c>
      <c r="AG34" s="27">
        <v>4.5999999999999996</v>
      </c>
      <c r="AH34" s="110">
        <f t="shared" si="6"/>
        <v>4.55</v>
      </c>
      <c r="AI34" s="27">
        <v>5.5</v>
      </c>
      <c r="AJ34" s="27">
        <v>5.5</v>
      </c>
      <c r="AK34" s="27">
        <v>5.4</v>
      </c>
      <c r="AL34" s="110">
        <f t="shared" si="7"/>
        <v>5.4666666666666659</v>
      </c>
      <c r="AM34" s="28"/>
      <c r="AN34" s="42">
        <v>10.96</v>
      </c>
      <c r="AO34" s="81">
        <v>26</v>
      </c>
    </row>
    <row r="35" spans="1:41" ht="15" customHeight="1" thickBot="1">
      <c r="A35" s="5">
        <v>27</v>
      </c>
      <c r="B35" s="85" t="s">
        <v>302</v>
      </c>
      <c r="C35" s="29">
        <v>0.1</v>
      </c>
      <c r="D35" s="27">
        <v>0.1</v>
      </c>
      <c r="E35" s="27">
        <v>0</v>
      </c>
      <c r="F35" s="110">
        <f t="shared" si="0"/>
        <v>6.6666666666666666E-2</v>
      </c>
      <c r="G35" s="27">
        <v>0</v>
      </c>
      <c r="H35" s="27">
        <v>0</v>
      </c>
      <c r="I35" s="27">
        <v>0</v>
      </c>
      <c r="J35" s="110">
        <f t="shared" si="1"/>
        <v>0</v>
      </c>
      <c r="K35" s="27">
        <v>5</v>
      </c>
      <c r="L35" s="27">
        <v>4.8</v>
      </c>
      <c r="M35" s="110">
        <f t="shared" si="2"/>
        <v>4.9000000000000004</v>
      </c>
      <c r="N35" s="27">
        <v>5.8</v>
      </c>
      <c r="O35" s="27">
        <v>5.4</v>
      </c>
      <c r="P35" s="27">
        <v>5.7</v>
      </c>
      <c r="Q35" s="110">
        <f t="shared" si="3"/>
        <v>5.6333333333333329</v>
      </c>
      <c r="R35" s="28"/>
      <c r="S35" s="42">
        <f>((C35+D35+E35)/3)+((G35+H35+I35)/3)+((K35+L35)/2)+((N35+O35+P35)/3)-R35</f>
        <v>10.6</v>
      </c>
      <c r="T35" s="81">
        <v>27</v>
      </c>
      <c r="U35" s="58"/>
      <c r="V35" s="5">
        <v>27</v>
      </c>
      <c r="W35" s="85" t="s">
        <v>117</v>
      </c>
      <c r="X35" s="29">
        <v>0</v>
      </c>
      <c r="Y35" s="27">
        <v>0.2</v>
      </c>
      <c r="Z35" s="27">
        <v>0</v>
      </c>
      <c r="AA35" s="110">
        <f t="shared" si="4"/>
        <v>6.6666666666666666E-2</v>
      </c>
      <c r="AB35" s="27">
        <v>0</v>
      </c>
      <c r="AC35" s="27">
        <v>0</v>
      </c>
      <c r="AD35" s="27">
        <v>0</v>
      </c>
      <c r="AE35" s="110">
        <f t="shared" si="5"/>
        <v>0</v>
      </c>
      <c r="AF35" s="27">
        <v>4.5</v>
      </c>
      <c r="AG35" s="27">
        <v>4.5</v>
      </c>
      <c r="AH35" s="110">
        <f t="shared" si="6"/>
        <v>4.5</v>
      </c>
      <c r="AI35" s="27">
        <v>6.3</v>
      </c>
      <c r="AJ35" s="27">
        <v>5.8</v>
      </c>
      <c r="AK35" s="27">
        <v>5.9</v>
      </c>
      <c r="AL35" s="110">
        <f t="shared" si="7"/>
        <v>6</v>
      </c>
      <c r="AM35" s="28"/>
      <c r="AN35" s="42">
        <f>((X35+Y35+Z35)/3)+((AB35+AC35+AD35)/3)+((AF35+AG35)/2)+((AI35+AJ35+AK35)/3)-AM35</f>
        <v>10.566666666666666</v>
      </c>
      <c r="AO35" s="81">
        <v>27</v>
      </c>
    </row>
    <row r="36" spans="1:41" ht="15" customHeight="1" thickBot="1">
      <c r="A36" s="5">
        <v>28</v>
      </c>
      <c r="B36" s="85" t="s">
        <v>40</v>
      </c>
      <c r="C36" s="29">
        <v>0.3</v>
      </c>
      <c r="D36" s="27">
        <v>0</v>
      </c>
      <c r="E36" s="27">
        <v>0.3</v>
      </c>
      <c r="F36" s="110">
        <f t="shared" si="0"/>
        <v>0.19999999999999998</v>
      </c>
      <c r="G36" s="27">
        <v>1.1000000000000001</v>
      </c>
      <c r="H36" s="27">
        <v>1.1000000000000001</v>
      </c>
      <c r="I36" s="27">
        <v>1.2</v>
      </c>
      <c r="J36" s="110">
        <f t="shared" si="1"/>
        <v>1.1333333333333335</v>
      </c>
      <c r="K36" s="27">
        <v>3.7</v>
      </c>
      <c r="L36" s="27">
        <v>4.0999999999999996</v>
      </c>
      <c r="M36" s="110">
        <f t="shared" si="2"/>
        <v>3.9</v>
      </c>
      <c r="N36" s="27">
        <v>4.9000000000000004</v>
      </c>
      <c r="O36" s="27">
        <v>4.5</v>
      </c>
      <c r="P36" s="27">
        <v>4.2</v>
      </c>
      <c r="Q36" s="110">
        <f t="shared" si="3"/>
        <v>4.5333333333333341</v>
      </c>
      <c r="R36" s="28"/>
      <c r="S36" s="42">
        <v>9.76</v>
      </c>
      <c r="T36" s="81">
        <v>28</v>
      </c>
      <c r="U36" s="58"/>
      <c r="V36" s="5">
        <v>28</v>
      </c>
      <c r="W36" s="85" t="s">
        <v>304</v>
      </c>
      <c r="X36" s="29">
        <v>0</v>
      </c>
      <c r="Y36" s="27">
        <v>0</v>
      </c>
      <c r="Z36" s="27">
        <v>0</v>
      </c>
      <c r="AA36" s="110">
        <f t="shared" si="4"/>
        <v>0</v>
      </c>
      <c r="AB36" s="27">
        <v>0</v>
      </c>
      <c r="AC36" s="27">
        <v>0</v>
      </c>
      <c r="AD36" s="27">
        <v>0.4</v>
      </c>
      <c r="AE36" s="110">
        <f t="shared" si="5"/>
        <v>0.13333333333333333</v>
      </c>
      <c r="AF36" s="27">
        <v>5.3</v>
      </c>
      <c r="AG36" s="27">
        <v>5.6</v>
      </c>
      <c r="AH36" s="110">
        <f t="shared" si="6"/>
        <v>5.4499999999999993</v>
      </c>
      <c r="AI36" s="27">
        <v>5.0999999999999996</v>
      </c>
      <c r="AJ36" s="27">
        <v>4.8</v>
      </c>
      <c r="AK36" s="27">
        <v>4.8</v>
      </c>
      <c r="AL36" s="110">
        <f t="shared" si="7"/>
        <v>4.8999999999999995</v>
      </c>
      <c r="AM36" s="28"/>
      <c r="AN36" s="42">
        <f>((X36+Y36+Z36)/3)+((AB36+AC36+AD36)/3)+((AF36+AG36)/2)+((AI36+AJ36+AK36)/3)-AM36</f>
        <v>10.483333333333333</v>
      </c>
      <c r="AO36" s="81">
        <v>28</v>
      </c>
    </row>
    <row r="37" spans="1:41" ht="15" customHeight="1" thickBot="1">
      <c r="A37" s="5">
        <v>29</v>
      </c>
      <c r="B37" s="85" t="s">
        <v>32</v>
      </c>
      <c r="C37" s="29">
        <v>0.1</v>
      </c>
      <c r="D37" s="27">
        <v>0.1</v>
      </c>
      <c r="E37" s="27">
        <v>0.1</v>
      </c>
      <c r="F37" s="110">
        <f t="shared" si="0"/>
        <v>0.10000000000000002</v>
      </c>
      <c r="G37" s="27">
        <v>0.4</v>
      </c>
      <c r="H37" s="27">
        <v>0.6</v>
      </c>
      <c r="I37" s="27">
        <v>0.7</v>
      </c>
      <c r="J37" s="110">
        <f t="shared" si="1"/>
        <v>0.56666666666666665</v>
      </c>
      <c r="K37" s="27">
        <v>5</v>
      </c>
      <c r="L37" s="27">
        <v>4.5</v>
      </c>
      <c r="M37" s="110">
        <f t="shared" si="2"/>
        <v>4.75</v>
      </c>
      <c r="N37" s="27">
        <v>4.8</v>
      </c>
      <c r="O37" s="27">
        <v>4.5</v>
      </c>
      <c r="P37" s="27">
        <v>4.8</v>
      </c>
      <c r="Q37" s="110">
        <f t="shared" si="3"/>
        <v>4.7</v>
      </c>
      <c r="R37" s="28">
        <v>0.6</v>
      </c>
      <c r="S37" s="42">
        <f>((C37+D37+E37)/3)+((G37+H37+I37)/3)+((K37+L37)/2)+((N37+O37+P37)/3)-R37</f>
        <v>9.5166666666666675</v>
      </c>
      <c r="T37" s="81">
        <v>29</v>
      </c>
      <c r="U37" s="58"/>
      <c r="V37" s="5">
        <v>29</v>
      </c>
      <c r="W37" s="85" t="s">
        <v>99</v>
      </c>
      <c r="X37" s="29">
        <v>0.9</v>
      </c>
      <c r="Y37" s="27">
        <v>1.4</v>
      </c>
      <c r="Z37" s="27">
        <v>0.8</v>
      </c>
      <c r="AA37" s="110">
        <f t="shared" si="4"/>
        <v>1.0333333333333332</v>
      </c>
      <c r="AB37" s="27">
        <v>0</v>
      </c>
      <c r="AC37" s="27">
        <v>0</v>
      </c>
      <c r="AD37" s="27">
        <v>0</v>
      </c>
      <c r="AE37" s="110">
        <f t="shared" si="5"/>
        <v>0</v>
      </c>
      <c r="AF37" s="27">
        <v>4</v>
      </c>
      <c r="AG37" s="27">
        <v>4.0999999999999996</v>
      </c>
      <c r="AH37" s="110">
        <f t="shared" si="6"/>
        <v>4.05</v>
      </c>
      <c r="AI37" s="27">
        <v>5.7</v>
      </c>
      <c r="AJ37" s="27">
        <v>5.2</v>
      </c>
      <c r="AK37" s="27">
        <v>5.0999999999999996</v>
      </c>
      <c r="AL37" s="110">
        <f t="shared" si="7"/>
        <v>5.333333333333333</v>
      </c>
      <c r="AM37" s="28"/>
      <c r="AN37" s="42">
        <v>10.41</v>
      </c>
      <c r="AO37" s="81">
        <v>29</v>
      </c>
    </row>
    <row r="38" spans="1:41" ht="15" customHeight="1" thickBot="1">
      <c r="A38" s="5">
        <v>30</v>
      </c>
      <c r="B38" s="85" t="s">
        <v>22</v>
      </c>
      <c r="C38" s="29">
        <v>0</v>
      </c>
      <c r="D38" s="27">
        <v>0</v>
      </c>
      <c r="E38" s="27">
        <v>0</v>
      </c>
      <c r="F38" s="110">
        <f t="shared" si="0"/>
        <v>0</v>
      </c>
      <c r="G38" s="27">
        <v>0</v>
      </c>
      <c r="H38" s="27">
        <v>0.2</v>
      </c>
      <c r="I38" s="27">
        <v>0.2</v>
      </c>
      <c r="J38" s="110">
        <f t="shared" si="1"/>
        <v>0.13333333333333333</v>
      </c>
      <c r="K38" s="27">
        <v>4</v>
      </c>
      <c r="L38" s="27">
        <v>4.5</v>
      </c>
      <c r="M38" s="110">
        <f t="shared" si="2"/>
        <v>4.25</v>
      </c>
      <c r="N38" s="27">
        <v>4.5</v>
      </c>
      <c r="O38" s="27">
        <v>4.9000000000000004</v>
      </c>
      <c r="P38" s="27">
        <v>5</v>
      </c>
      <c r="Q38" s="110">
        <f t="shared" si="3"/>
        <v>4.8</v>
      </c>
      <c r="R38" s="28"/>
      <c r="S38" s="42">
        <f>((C38+D38+E38)/3)+((G38+H38+I38)/3)+((K38+L38)/2)+((N38+O38+P38)/3)-R38</f>
        <v>9.1833333333333336</v>
      </c>
      <c r="T38" s="81">
        <v>30</v>
      </c>
      <c r="U38" s="58"/>
      <c r="V38" s="5">
        <v>30</v>
      </c>
      <c r="W38" s="85" t="s">
        <v>125</v>
      </c>
      <c r="X38" s="29">
        <v>0.4</v>
      </c>
      <c r="Y38" s="27">
        <v>0.3</v>
      </c>
      <c r="Z38" s="27">
        <v>0</v>
      </c>
      <c r="AA38" s="110">
        <f t="shared" si="4"/>
        <v>0.23333333333333331</v>
      </c>
      <c r="AB38" s="27">
        <v>0</v>
      </c>
      <c r="AC38" s="27">
        <v>0</v>
      </c>
      <c r="AD38" s="27">
        <v>0.4</v>
      </c>
      <c r="AE38" s="110">
        <f t="shared" si="5"/>
        <v>0.13333333333333333</v>
      </c>
      <c r="AF38" s="27">
        <v>5.3</v>
      </c>
      <c r="AG38" s="27">
        <v>5.0999999999999996</v>
      </c>
      <c r="AH38" s="110">
        <f t="shared" si="6"/>
        <v>5.1999999999999993</v>
      </c>
      <c r="AI38" s="27">
        <v>4.9000000000000004</v>
      </c>
      <c r="AJ38" s="27">
        <v>4.3</v>
      </c>
      <c r="AK38" s="27">
        <v>4.7</v>
      </c>
      <c r="AL38" s="110">
        <f t="shared" si="7"/>
        <v>4.6333333333333329</v>
      </c>
      <c r="AM38" s="28"/>
      <c r="AN38" s="42">
        <v>10.19</v>
      </c>
      <c r="AO38" s="81">
        <v>30</v>
      </c>
    </row>
    <row r="39" spans="1:41" ht="15" customHeight="1" thickBot="1">
      <c r="A39" s="5">
        <v>31</v>
      </c>
      <c r="B39" s="85" t="s">
        <v>33</v>
      </c>
      <c r="C39" s="29">
        <v>0</v>
      </c>
      <c r="D39" s="27">
        <v>0</v>
      </c>
      <c r="E39" s="27">
        <v>0</v>
      </c>
      <c r="F39" s="110">
        <f t="shared" si="0"/>
        <v>0</v>
      </c>
      <c r="G39" s="27">
        <v>0.4</v>
      </c>
      <c r="H39" s="27">
        <v>0.8</v>
      </c>
      <c r="I39" s="27">
        <v>0.8</v>
      </c>
      <c r="J39" s="110">
        <f t="shared" si="1"/>
        <v>0.66666666666666663</v>
      </c>
      <c r="K39" s="27">
        <v>3.3</v>
      </c>
      <c r="L39" s="27">
        <v>3.2</v>
      </c>
      <c r="M39" s="110">
        <f t="shared" si="2"/>
        <v>3.25</v>
      </c>
      <c r="N39" s="27">
        <v>5.2</v>
      </c>
      <c r="O39" s="27">
        <v>5.2</v>
      </c>
      <c r="P39" s="27">
        <v>4.8</v>
      </c>
      <c r="Q39" s="110">
        <f t="shared" si="3"/>
        <v>5.0666666666666664</v>
      </c>
      <c r="R39" s="28"/>
      <c r="S39" s="42">
        <f>((C39+D39+E39)/3)+((G39+H39+I39)/3)+((K39+L39)/2)+((N39+O39+P39)/3)-R39</f>
        <v>8.9833333333333325</v>
      </c>
      <c r="T39" s="81">
        <v>31</v>
      </c>
      <c r="U39" s="58"/>
      <c r="V39" s="5">
        <v>31</v>
      </c>
      <c r="W39" s="85" t="s">
        <v>108</v>
      </c>
      <c r="X39" s="29">
        <v>0.3</v>
      </c>
      <c r="Y39" s="27">
        <v>0</v>
      </c>
      <c r="Z39" s="27">
        <v>0</v>
      </c>
      <c r="AA39" s="110">
        <f t="shared" si="4"/>
        <v>9.9999999999999992E-2</v>
      </c>
      <c r="AB39" s="27">
        <v>0</v>
      </c>
      <c r="AC39" s="27">
        <v>0</v>
      </c>
      <c r="AD39" s="27">
        <v>0.3</v>
      </c>
      <c r="AE39" s="110">
        <f t="shared" si="5"/>
        <v>9.9999999999999992E-2</v>
      </c>
      <c r="AF39" s="27">
        <v>5.8</v>
      </c>
      <c r="AG39" s="27">
        <v>5.5</v>
      </c>
      <c r="AH39" s="110">
        <f t="shared" si="6"/>
        <v>5.65</v>
      </c>
      <c r="AI39" s="27">
        <v>5</v>
      </c>
      <c r="AJ39" s="27">
        <v>4.7</v>
      </c>
      <c r="AK39" s="27">
        <v>4.5999999999999996</v>
      </c>
      <c r="AL39" s="110">
        <f t="shared" si="7"/>
        <v>4.7666666666666666</v>
      </c>
      <c r="AM39" s="28">
        <v>0.6</v>
      </c>
      <c r="AN39" s="42">
        <f>((X39+Y39+Z39)/3)+((AB39+AC39+AD39)/3)+((AF39+AG39)/2)+((AI39+AJ39+AK39)/3)-AM39</f>
        <v>10.016666666666667</v>
      </c>
      <c r="AO39" s="81">
        <v>31</v>
      </c>
    </row>
    <row r="40" spans="1:41" ht="15" customHeight="1" thickBot="1">
      <c r="A40" s="5">
        <v>32</v>
      </c>
      <c r="B40" s="170" t="s">
        <v>37</v>
      </c>
      <c r="C40" s="29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42">
        <f>((C40+D40+E40)/3)+((G40+H40+I40)/3)+((K40+L40)/2)+((N40+O40+P40)/3)-R40</f>
        <v>0</v>
      </c>
      <c r="T40" s="81">
        <v>32</v>
      </c>
      <c r="U40" s="58"/>
      <c r="V40" s="5">
        <v>32</v>
      </c>
      <c r="W40" s="85" t="s">
        <v>111</v>
      </c>
      <c r="X40" s="29">
        <v>0.1</v>
      </c>
      <c r="Y40" s="27">
        <v>0.4</v>
      </c>
      <c r="Z40" s="27">
        <v>0</v>
      </c>
      <c r="AA40" s="110">
        <f t="shared" si="4"/>
        <v>0.16666666666666666</v>
      </c>
      <c r="AB40" s="27">
        <v>0</v>
      </c>
      <c r="AC40" s="27">
        <v>0</v>
      </c>
      <c r="AD40" s="27">
        <v>0</v>
      </c>
      <c r="AE40" s="110">
        <f t="shared" si="5"/>
        <v>0</v>
      </c>
      <c r="AF40" s="27">
        <v>4.8</v>
      </c>
      <c r="AG40" s="27">
        <v>4.5999999999999996</v>
      </c>
      <c r="AH40" s="110">
        <f t="shared" si="6"/>
        <v>4.6999999999999993</v>
      </c>
      <c r="AI40" s="27">
        <v>4.9000000000000004</v>
      </c>
      <c r="AJ40" s="27">
        <v>4.7</v>
      </c>
      <c r="AK40" s="27">
        <v>4.3</v>
      </c>
      <c r="AL40" s="110">
        <f t="shared" si="7"/>
        <v>4.6333333333333337</v>
      </c>
      <c r="AM40" s="28"/>
      <c r="AN40" s="42">
        <f>((X40+Y40+Z40)/3)+((AB40+AC40+AD40)/3)+((AF40+AG40)/2)+((AI40+AJ40+AK40)/3)-AM40</f>
        <v>9.5</v>
      </c>
      <c r="AO40" s="81">
        <v>32</v>
      </c>
    </row>
    <row r="41" spans="1:41" ht="15" customHeight="1" thickBot="1">
      <c r="A41" s="5">
        <v>33</v>
      </c>
      <c r="B41" s="171" t="s">
        <v>299</v>
      </c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42">
        <f>((C41+D41+E41)/3)+((G41+H41+I41)/3)+((K41+L41)/2)+((N41+O41+P41)/3)-R41</f>
        <v>0</v>
      </c>
      <c r="T41" s="22">
        <v>33</v>
      </c>
      <c r="U41" s="58"/>
      <c r="V41" s="5">
        <v>33</v>
      </c>
      <c r="W41" s="86" t="s">
        <v>114</v>
      </c>
      <c r="X41" s="31">
        <v>0</v>
      </c>
      <c r="Y41" s="32">
        <v>0</v>
      </c>
      <c r="Z41" s="32">
        <v>0</v>
      </c>
      <c r="AA41" s="110">
        <f t="shared" si="4"/>
        <v>0</v>
      </c>
      <c r="AB41" s="32">
        <v>0</v>
      </c>
      <c r="AC41" s="32">
        <v>0.5</v>
      </c>
      <c r="AD41" s="32">
        <v>0.3</v>
      </c>
      <c r="AE41" s="110">
        <f t="shared" si="5"/>
        <v>0.26666666666666666</v>
      </c>
      <c r="AF41" s="32">
        <v>4.5999999999999996</v>
      </c>
      <c r="AG41" s="32">
        <v>4.4000000000000004</v>
      </c>
      <c r="AH41" s="110">
        <f t="shared" si="6"/>
        <v>4.5</v>
      </c>
      <c r="AI41" s="32">
        <v>4.2</v>
      </c>
      <c r="AJ41" s="32">
        <v>3.6</v>
      </c>
      <c r="AK41" s="32">
        <v>3.8</v>
      </c>
      <c r="AL41" s="110">
        <f t="shared" si="7"/>
        <v>3.8666666666666671</v>
      </c>
      <c r="AM41" s="33"/>
      <c r="AN41" s="42">
        <v>8.64</v>
      </c>
      <c r="AO41" s="22">
        <v>33</v>
      </c>
    </row>
  </sheetData>
  <sheetProtection algorithmName="SHA-512" hashValue="xihLYqJV6GMgc8qMmn4OP5CelfzA0V8HPHBxepBx6tnY+6Z8z0aM9uw2sjW/FcuYWg1lhmdd+nH6OmYXTRDxAg==" saltValue="I8tg3l6k4+atKkZKOEaN2A==" spinCount="100000" sheet="1" objects="1" scenarios="1"/>
  <sortState ref="W9:AN41">
    <sortCondition descending="1" ref="AN9:AN41"/>
  </sortState>
  <mergeCells count="7">
    <mergeCell ref="B1:AO1"/>
    <mergeCell ref="B3:AO3"/>
    <mergeCell ref="B4:S4"/>
    <mergeCell ref="W4:AN4"/>
    <mergeCell ref="W6:W7"/>
    <mergeCell ref="X6:AN6"/>
    <mergeCell ref="C6:S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6" firstPageNumber="6" orientation="landscape" useFirstPageNumber="1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EP3-DP2-DP1-EP1-EA4</vt:lpstr>
      <vt:lpstr>IJ5</vt:lpstr>
      <vt:lpstr>IJ5 2004-2005-2006</vt:lpstr>
      <vt:lpstr>IA4</vt:lpstr>
      <vt:lpstr>DJ4</vt:lpstr>
      <vt:lpstr>IP3-DP3-EP2-EJ4</vt:lpstr>
      <vt:lpstr>IP1</vt:lpstr>
      <vt:lpstr>IP2</vt:lpstr>
      <vt:lpstr>IJ4</vt:lpstr>
      <vt:lpstr>'EP3-DP2-DP1-EP1-EA4'!Zone_d_impression</vt:lpstr>
      <vt:lpstr>'IA4'!Zone_d_impression</vt:lpstr>
      <vt:lpstr>'IJ4'!Zone_d_impression</vt:lpstr>
      <vt:lpstr>'IJ5'!Zone_d_impression</vt:lpstr>
      <vt:lpstr>'IP1'!Zone_d_impression</vt:lpstr>
      <vt:lpstr>'IP2'!Zone_d_impression</vt:lpstr>
      <vt:lpstr>'IP3-DP3-EP2-EJ4'!Zone_d_impression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Sonia</cp:lastModifiedBy>
  <cp:lastPrinted>2019-05-05T17:25:31Z</cp:lastPrinted>
  <dcterms:created xsi:type="dcterms:W3CDTF">2018-04-25T08:43:44Z</dcterms:created>
  <dcterms:modified xsi:type="dcterms:W3CDTF">2019-07-04T09:13:53Z</dcterms:modified>
</cp:coreProperties>
</file>